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5"/>
  </bookViews>
  <sheets>
    <sheet name="Bilans" sheetId="1" r:id="rId1"/>
    <sheet name="RZiS" sheetId="2" r:id="rId2"/>
    <sheet name="Inf.dod." sheetId="3" r:id="rId3"/>
    <sheet name="Śr.trw." sheetId="4" r:id="rId4"/>
    <sheet name="Śr.trw.2" sheetId="5" r:id="rId5"/>
    <sheet name="Należn." sheetId="6" r:id="rId6"/>
    <sheet name="Zobow." sheetId="7" r:id="rId7"/>
    <sheet name="Przych." sheetId="8" r:id="rId8"/>
    <sheet name="Koszty" sheetId="9" r:id="rId9"/>
    <sheet name="Zmiany" sheetId="10" r:id="rId10"/>
    <sheet name="Pod." sheetId="11" r:id="rId11"/>
    <sheet name="Arkusz3" sheetId="12" r:id="rId12"/>
  </sheets>
  <definedNames/>
  <calcPr fullCalcOnLoad="1"/>
</workbook>
</file>

<file path=xl/sharedStrings.xml><?xml version="1.0" encoding="utf-8"?>
<sst xmlns="http://schemas.openxmlformats.org/spreadsheetml/2006/main" count="489" uniqueCount="345">
  <si>
    <t>C.</t>
  </si>
  <si>
    <t>1. Środki pieniężne</t>
  </si>
  <si>
    <t>AKTYWA</t>
  </si>
  <si>
    <t>Stan na dzień</t>
  </si>
  <si>
    <t>PASYWA</t>
  </si>
  <si>
    <t>Fundusz statutowy</t>
  </si>
  <si>
    <t>1. Kredyty i pożyczki</t>
  </si>
  <si>
    <t>2. Inne zobowiązania</t>
  </si>
  <si>
    <t>3. Fundusze specjalne</t>
  </si>
  <si>
    <t>Należności 
krótkoterminowe</t>
  </si>
  <si>
    <t>Inwestycje 
krótkowterminowe</t>
  </si>
  <si>
    <t xml:space="preserve">  - Środki pieniężne 
    w kasie</t>
  </si>
  <si>
    <t xml:space="preserve">  - Środki pieniężne 
    na rachunku 
    lokat terminowych</t>
  </si>
  <si>
    <t>2. Pozostałe aktywa 
    finansowe</t>
  </si>
  <si>
    <t>Fundusz z aktualizacji 
wyceny</t>
  </si>
  <si>
    <t>Wynik finansowy 
netto za rok obrotowy</t>
  </si>
  <si>
    <t>2. Nadwyżka kosztów 
    nad przychodami</t>
  </si>
  <si>
    <t xml:space="preserve">Rezerwy 
na zobowiązania </t>
  </si>
  <si>
    <t>2. Inne rozliczenia 
    międzyokresowe</t>
  </si>
  <si>
    <t>A</t>
  </si>
  <si>
    <t>B</t>
  </si>
  <si>
    <t>I</t>
  </si>
  <si>
    <t>II</t>
  </si>
  <si>
    <t>III</t>
  </si>
  <si>
    <t>V</t>
  </si>
  <si>
    <t>Należności 
długoterminowe</t>
  </si>
  <si>
    <t>Inwestycje 
długoterminowe</t>
  </si>
  <si>
    <t>Rzeczowe aktywa 
trwałe</t>
  </si>
  <si>
    <t>Długoterminowe 
rozliczenia 
międzyokresowe</t>
  </si>
  <si>
    <t>Aktywa trwałe</t>
  </si>
  <si>
    <t>Aktywa obrotowe</t>
  </si>
  <si>
    <t>Krótkoterminowe
rozliczenia
międzyokresowe</t>
  </si>
  <si>
    <t>Wartości 
niematerialne 
i prawne</t>
  </si>
  <si>
    <t xml:space="preserve">  - Środki pieniężne 
    na bieżącym 
    rachunku 
    bankowym</t>
  </si>
  <si>
    <t xml:space="preserve">  - Środki pieniężne 
    na rachunku 
    środków 
    specjalnych</t>
  </si>
  <si>
    <t>Fundusze własne</t>
  </si>
  <si>
    <t>Zobowiązania
i rezerwy na
zobowiązania</t>
  </si>
  <si>
    <t>Zobowiązania 
długoterminowe 
z tytułu kredytów 
i pożyczek</t>
  </si>
  <si>
    <t xml:space="preserve">
I</t>
  </si>
  <si>
    <t>Zobowiązania 
krótkoterminowe 
i fundusze specjalne</t>
  </si>
  <si>
    <t xml:space="preserve">
II</t>
  </si>
  <si>
    <t>1. Rozliczenia 
    międzyokresowe 
    przychodów</t>
  </si>
  <si>
    <t>Rozliczenia 
międzyokresowe</t>
  </si>
  <si>
    <t>1. Nadwyżka 
    przychodów 
    nad kosztami</t>
  </si>
  <si>
    <t xml:space="preserve">
IV</t>
  </si>
  <si>
    <t xml:space="preserve">
III</t>
  </si>
  <si>
    <t>Zapasy rzeczowych 
aktywów 
obrotowych</t>
  </si>
  <si>
    <t>Suma aktywów</t>
  </si>
  <si>
    <t>Suma pasywów</t>
  </si>
  <si>
    <t>BILANS</t>
  </si>
  <si>
    <t>Przychody z działalności statutowej</t>
  </si>
  <si>
    <t>Składki brutto określone statutem</t>
  </si>
  <si>
    <t>Inne przychody określone statutem</t>
  </si>
  <si>
    <t>Wyszczególnienie</t>
  </si>
  <si>
    <t>2. Pozostałe przychody określone statutem</t>
  </si>
  <si>
    <t xml:space="preserve">    Darowizny rzeczowe</t>
  </si>
  <si>
    <t xml:space="preserve">    Zbiórki publiczne</t>
  </si>
  <si>
    <t xml:space="preserve">    Nawiązki sądowe i świadczenia pieniężne</t>
  </si>
  <si>
    <t xml:space="preserve">    Odpis podatkowy 1 %</t>
  </si>
  <si>
    <t>Koszty realizacji zadań statutowych</t>
  </si>
  <si>
    <t>Koszty realizacji zadań statutowych działalności nieodpłatnej 
pożytku publicznego</t>
  </si>
  <si>
    <t>C</t>
  </si>
  <si>
    <t>D</t>
  </si>
  <si>
    <t>Wynik finansowy na działalności statutowej   (A-B)</t>
  </si>
  <si>
    <t>Koszty administracyjne</t>
  </si>
  <si>
    <t>1. Zużycie materiałów i energii</t>
  </si>
  <si>
    <t>2. Usługi obce</t>
  </si>
  <si>
    <t>3. Podatki i opłaty</t>
  </si>
  <si>
    <t>4. Wynagrodzenia oraz ubezpieczenia społeczne i inne świadczenia</t>
  </si>
  <si>
    <t>5. Amortyzacja</t>
  </si>
  <si>
    <t>6. Pozostałe</t>
  </si>
  <si>
    <t>E</t>
  </si>
  <si>
    <t>F</t>
  </si>
  <si>
    <t>G</t>
  </si>
  <si>
    <t>H</t>
  </si>
  <si>
    <t>J</t>
  </si>
  <si>
    <t>K</t>
  </si>
  <si>
    <t>Pozostałe przychody (niewymienione w poz. A i G)</t>
  </si>
  <si>
    <t>Pozostałe koszty (niewymienione w poz. B, D i H)</t>
  </si>
  <si>
    <t>Przychody finansowe</t>
  </si>
  <si>
    <t>Koszty finansowe</t>
  </si>
  <si>
    <t>Wynik finansowy brutto na całokształcie działalności
(C-D+E-F+G-H)</t>
  </si>
  <si>
    <t>Zyski i straty nadzwyczajne</t>
  </si>
  <si>
    <t>Zyski nadzwyczajne - wielkość dodatnia</t>
  </si>
  <si>
    <t>Straty nadzwyczajne - wielkość ujemna</t>
  </si>
  <si>
    <t>Wynik finansowy ogółem   (I+J)</t>
  </si>
  <si>
    <t>Różnica zwiększająca koszty roku następnego (wielkość ujemna)</t>
  </si>
  <si>
    <t>Różnica zwiększająca przychody roku następnego (wielkość dodatnia)</t>
  </si>
  <si>
    <t>Przyjęte metody wyceny w zasadach (polityce) rachunkowości</t>
  </si>
  <si>
    <t>Środki trwałe i wartości 
niematerialne i prawne</t>
  </si>
  <si>
    <t>Umorzenia (amortyzacja)
środków trwałych i wartości
niematerialnych i prawnych</t>
  </si>
  <si>
    <t>Finansowe aktywa trwałe</t>
  </si>
  <si>
    <t>Należności</t>
  </si>
  <si>
    <t>Inwestycje krótkoterminowe</t>
  </si>
  <si>
    <t>Środki pieniężne</t>
  </si>
  <si>
    <t>Zobowiązania</t>
  </si>
  <si>
    <t>Udziały w obcych 
jednostkach</t>
  </si>
  <si>
    <t xml:space="preserve">Według ceny nabycia (zakupu) obejmującej kwotę należną sprzedającemu, powiększonej w przypadku importu o obciążenia publicznoprawne oraz o koszty bezpośrednio związane z zakupem i przystosowaniem składnika aktywów do stanu zdatnego do używania wraz z kosztami transportu, załadunku, wyładunku oraz pomniejszonej o rabaty upusty i inne podobne zmniejszenia.W przypadku braku możliwości ustalenia ceny nabycia składnika aktywów przyjętego w szczególności nieodpłatnie (w formie darowizny) - ich wyceny dokonuje się według cen sprzedaży takiego samego lub podobnego przedmiotu.                                                                                                                                                                 </t>
  </si>
  <si>
    <t>Wycenia się, nie rzadziej niż na dzień bilansowy, według cen nabycia.</t>
  </si>
  <si>
    <t>Według wartości nominalnej.</t>
  </si>
  <si>
    <t xml:space="preserve">  1.  Stosowane metody wyceny aktywów i pasywów</t>
  </si>
  <si>
    <t>Nie wystąpiły żadne istotne zdarzenia gospodarcze po dacie bilansu nie ujęte w księgach rachunkowych.</t>
  </si>
  <si>
    <t>Wycenia się na dzień bilansowy w wartości nominalnej.</t>
  </si>
  <si>
    <t>Nazwa grupy składników majątku trwałego</t>
  </si>
  <si>
    <t>Stan na początek roku obrotowego</t>
  </si>
  <si>
    <t>Aktualizacja</t>
  </si>
  <si>
    <t>Przychody</t>
  </si>
  <si>
    <t>Rozchody</t>
  </si>
  <si>
    <t>Stan na koniec roku obrotowego</t>
  </si>
  <si>
    <t>Razem:</t>
  </si>
  <si>
    <t>1.</t>
  </si>
  <si>
    <t>2.</t>
  </si>
  <si>
    <t>3.</t>
  </si>
  <si>
    <t>4.</t>
  </si>
  <si>
    <t>5.</t>
  </si>
  <si>
    <t>Grunty (w tym 
prawo użytkowania 
gruntu)</t>
  </si>
  <si>
    <t>Budynki, lokale i obiekty inżynierii lądowej i wodnej</t>
  </si>
  <si>
    <t>Urządzenia techniczne i maszyny</t>
  </si>
  <si>
    <t>Środki transportu</t>
  </si>
  <si>
    <t>Inne środki trwałe</t>
  </si>
  <si>
    <t>2.  a)   Rzeczowe aktywa trwałe - środki trwałe</t>
  </si>
  <si>
    <t xml:space="preserve">    b)   Umorzenie środków trwałych - amortyzacja</t>
  </si>
  <si>
    <t>Inne 
zwiększenia</t>
  </si>
  <si>
    <t>Zmniej-
szenie</t>
  </si>
  <si>
    <t>Przemieszcze-
nia</t>
  </si>
  <si>
    <t>Darowizny pieniężne</t>
  </si>
  <si>
    <t>Darowizny rzeczowe</t>
  </si>
  <si>
    <t>Zbiórki publiczne</t>
  </si>
  <si>
    <t>Nawiązki sądowe i świadczenia pieniężne</t>
  </si>
  <si>
    <t>Odpis podatkowy 1%</t>
  </si>
  <si>
    <t>Przychody z działalności statutowej odpłatnej pożytku publicznego</t>
  </si>
  <si>
    <t>Przychody z likwidacji środków trwałych</t>
  </si>
  <si>
    <t>Inne</t>
  </si>
  <si>
    <t>Cena sprzedaży akcji i udziałów</t>
  </si>
  <si>
    <t>Odsetki od lokat, wkładów bankowych</t>
  </si>
  <si>
    <t>Odsetki od pożyczek</t>
  </si>
  <si>
    <t>Odsetki od posiadanych papierów wartościowych</t>
  </si>
  <si>
    <t>Inne przychody finansowe</t>
  </si>
  <si>
    <t>Wartość ewidencyjna sprzedanych udziałów i akcji, stanowiących długo-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</si>
  <si>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</si>
  <si>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</si>
  <si>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</si>
  <si>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Inne koszty finansowe</t>
  </si>
  <si>
    <t>a) zwiększenia</t>
  </si>
  <si>
    <t>b) zmniejszenia</t>
  </si>
  <si>
    <t>Wynik na działalności statutowej</t>
  </si>
  <si>
    <t>Tytuły</t>
  </si>
  <si>
    <t>Razem</t>
  </si>
  <si>
    <t xml:space="preserve">    c)   Grunty użytkowane wieczyście</t>
  </si>
  <si>
    <t>Powierzchnia m2</t>
  </si>
  <si>
    <t>Stan na początek 
roku obrotowego</t>
  </si>
  <si>
    <t>Wartość</t>
  </si>
  <si>
    <t>Zwiększenia</t>
  </si>
  <si>
    <t>Zmniejszenia</t>
  </si>
  <si>
    <t>Zmiany w ciągu roku</t>
  </si>
  <si>
    <t>Stan na koniec
roku obrotowego</t>
  </si>
  <si>
    <t>4.  Informacje o strukturze kosztów</t>
  </si>
  <si>
    <t>a)</t>
  </si>
  <si>
    <t>Koszty realizacji statutowej nieodpłatnej pożytku publicznego (wydatki)</t>
  </si>
  <si>
    <t>- świadczenia pieniężne</t>
  </si>
  <si>
    <t>- świadczenia niepieniężne</t>
  </si>
  <si>
    <t>b)</t>
  </si>
  <si>
    <t>Koszty realizacji działalności statutowej odpłatnej pożytku publicznego</t>
  </si>
  <si>
    <t>c)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</si>
  <si>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</si>
  <si>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</si>
  <si>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</si>
  <si>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</si>
  <si>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</si>
  <si>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</si>
  <si>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d)</t>
  </si>
  <si>
    <t>Pozostałe koszty</t>
  </si>
  <si>
    <t>Wartość sprzedanych środków trwałych, środków trwałych w budowie oraz wartości niematerialnych i prawnych</t>
  </si>
  <si>
    <t>Wartość z likwidacji środków trwałych, wartości niematerialnych i prawnych w wyniku zdarzeń mieszczących się w granicach ogólnego ryzyka gospodarczego</t>
  </si>
  <si>
    <t>e)</t>
  </si>
  <si>
    <t>Odsetki i dodatkowe opłaty od środków trwałych przejętych w leasing finansowy</t>
  </si>
  <si>
    <t>Stan na poczętek roku obrotowego</t>
  </si>
  <si>
    <t xml:space="preserve">    - z zysku</t>
  </si>
  <si>
    <t xml:space="preserve">    - inne</t>
  </si>
  <si>
    <t>b)  Rozliczenie wyniku na działalności statutowej</t>
  </si>
  <si>
    <t xml:space="preserve">d)  Środki trwałe używane na podstawie umowy najmu lub dzierżawy </t>
  </si>
  <si>
    <t>e)  Wartości niematerialne i prawne</t>
  </si>
  <si>
    <t>Inne wartości niematerialne i prawne</t>
  </si>
  <si>
    <t xml:space="preserve">    f)   Umorzenie wartości niematerialnych i prawnych</t>
  </si>
  <si>
    <t>Inne zwiększenia</t>
  </si>
  <si>
    <t>Urządzenia techniczne 
i maszyny</t>
  </si>
  <si>
    <t>Grunty (w tym prawo
użytkowania gruntu)</t>
  </si>
  <si>
    <t xml:space="preserve">     przewidywanym umową okresie spłaty</t>
  </si>
  <si>
    <t>6.</t>
  </si>
  <si>
    <t>Okres wymagalności</t>
  </si>
  <si>
    <t>Do 1 roku</t>
  </si>
  <si>
    <t>Stan na</t>
  </si>
  <si>
    <t>Początek roku obrotowego</t>
  </si>
  <si>
    <t>Koniec roku obrotowego</t>
  </si>
  <si>
    <t>Powyżej 1 roku</t>
  </si>
  <si>
    <t>Dostaw i usług</t>
  </si>
  <si>
    <t>Podatków</t>
  </si>
  <si>
    <t>Środków od ZUS</t>
  </si>
  <si>
    <t>Wynagrodzeń</t>
  </si>
  <si>
    <t>Dochodzone na 
drodze sądowej</t>
  </si>
  <si>
    <t>Inne należności</t>
  </si>
  <si>
    <t>Stan na początek
roku obrotowego</t>
  </si>
  <si>
    <t>Nieruchomości</t>
  </si>
  <si>
    <t>a) udziały i akcje</t>
  </si>
  <si>
    <t>b) inne papiery
    wartościowe</t>
  </si>
  <si>
    <t>c) udzielone pożyczki</t>
  </si>
  <si>
    <t>Wartości niematerialne 
i prawne</t>
  </si>
  <si>
    <t>Długoterminowe aktywa 
finansowe</t>
  </si>
  <si>
    <t>d) inne długoterminowe
    aktywa finansowe</t>
  </si>
  <si>
    <t>Inne długoterminowe
inwestycje</t>
  </si>
  <si>
    <t>Należności z tytułu</t>
  </si>
  <si>
    <t>i)  Podział zobowiązań według pozycji bilansu o pozostałym na dzień bilansowy,</t>
  </si>
  <si>
    <t xml:space="preserve">    przewidywanym umową okresie spłaty</t>
  </si>
  <si>
    <t>Kredytów i pożyczek</t>
  </si>
  <si>
    <t>Ubezpieczeń
społecznych</t>
  </si>
  <si>
    <t>Zobowiązań wekslowych</t>
  </si>
  <si>
    <t>7.</t>
  </si>
  <si>
    <t>Innych zobowiązań</t>
  </si>
  <si>
    <t xml:space="preserve">j)  Rozliczenia międzyokresowe czynne i bierne </t>
  </si>
  <si>
    <t>Koniec roku
obrotowego</t>
  </si>
  <si>
    <t>Ogółem czynne rozliczenia międzyokresowe kosztów według tytułów:</t>
  </si>
  <si>
    <t>a) opłacone z góry czynsze z tytułu wynajmowania pomieszczeń</t>
  </si>
  <si>
    <t>b) opłacone z góry prenumeraty czasopism i innych publikacji</t>
  </si>
  <si>
    <t>c) opłacone z góry ubezpieczenia majątkowe i osobowe</t>
  </si>
  <si>
    <t>d) inne czynne rozliczenia międzyokresowe kosztów</t>
  </si>
  <si>
    <t>Ogółem bierne rozliczenia międzyokresowe kosztów według tytułów:</t>
  </si>
  <si>
    <t>a) inne bierne rozliczenia międzyokresowe kosztów</t>
  </si>
  <si>
    <t>Początek roku
obrotowego</t>
  </si>
  <si>
    <t>Rozliczenia międzyokresowe przychodów</t>
  </si>
  <si>
    <t>l)  Informacje o zyskach i stratach nadzwyczajnych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</si>
  <si>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</si>
  <si>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</si>
  <si>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</si>
  <si>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</si>
  <si>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</si>
  <si>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Rok bieżący</t>
  </si>
  <si>
    <t>Rok ubiegły</t>
  </si>
  <si>
    <t>Główny księgowy</t>
  </si>
  <si>
    <t>Starszy specjalista do spraw ekonomicznych</t>
  </si>
  <si>
    <t>Ogółem</t>
  </si>
  <si>
    <t>Przeciętne zatrudnienie 
w roku</t>
  </si>
  <si>
    <t xml:space="preserve">m)  Zatrudnienie i wynagrodzenia   </t>
  </si>
  <si>
    <t xml:space="preserve">     ustawy o działalności pożytku publicznego i wolontariacie.</t>
  </si>
  <si>
    <t>3.  Informacje o strukturze przychodów - źródła i wysokość</t>
  </si>
  <si>
    <t>Pozostałe przychody</t>
  </si>
  <si>
    <t xml:space="preserve">Przychody ze sprzedaży środków trwałych, środków trwałych w budowie 
oraz wartości niematerialnych i prawnych </t>
  </si>
  <si>
    <t>Fundusz</t>
  </si>
  <si>
    <t>Statutowy</t>
  </si>
  <si>
    <t>Z aktualizacji wyceny</t>
  </si>
  <si>
    <t>6.  Zobowiązania związane z działalnością statutową:</t>
  </si>
  <si>
    <t xml:space="preserve">7.  Zmiana w przychodach i kosztach oraz aktywach i pasywach </t>
  </si>
  <si>
    <t>- przychody ze składek członkowskich</t>
  </si>
  <si>
    <t>- przychody z darowizn pieniężnych</t>
  </si>
  <si>
    <t>- przychody z darowizn rzeczowych</t>
  </si>
  <si>
    <t>- zbiórki publiczne</t>
  </si>
  <si>
    <t>- nawiązki sądowe i świadczenia pieniężne</t>
  </si>
  <si>
    <t>- odpis podatkowy 1%</t>
  </si>
  <si>
    <t>- przychody finansowe</t>
  </si>
  <si>
    <t>- koszty działalności statutowej</t>
  </si>
  <si>
    <t>- koszty administracyjne</t>
  </si>
  <si>
    <t>- koszty finansowe</t>
  </si>
  <si>
    <t>- rzeczowe aktywa trwałe</t>
  </si>
  <si>
    <t>- inwestycje długoterminowe</t>
  </si>
  <si>
    <t>- środki poeniężne w kasie i na rachunku bankowym</t>
  </si>
  <si>
    <t>- pozostałe aktywa finansowe</t>
  </si>
  <si>
    <t>- fundusze własne</t>
  </si>
  <si>
    <t>- zobowiązania</t>
  </si>
  <si>
    <t>Kwota zł.</t>
  </si>
  <si>
    <t>1.  Gwarancje</t>
  </si>
  <si>
    <t>2.  Poręczenia</t>
  </si>
  <si>
    <t>3.  Kaucje i wadia</t>
  </si>
  <si>
    <t>4.  Inne zobowiązania</t>
  </si>
  <si>
    <t xml:space="preserve">      Nie dotyczy. Stowarzyszenie prowadzi tylko nieodpłatną działalność pożytku publicznego.</t>
  </si>
  <si>
    <t>Wpłaty od członków Rady Stowarzyszenia</t>
  </si>
  <si>
    <t>Stan na koniec okresu obrotowego</t>
  </si>
  <si>
    <t>- przychody od członków Rady Stowarzyszenia</t>
  </si>
  <si>
    <t>- należności</t>
  </si>
  <si>
    <t>Podlaskie Stowarzyszenie Pomocy Dzieciom z Porażeniem Mózgowym "JASNY CEL"</t>
  </si>
  <si>
    <t>Obowiązkowe obciążenia wyniku finansowego</t>
  </si>
  <si>
    <t>L</t>
  </si>
  <si>
    <t xml:space="preserve">Wynik finansowy netto </t>
  </si>
  <si>
    <t>Pozostałe przychody określone statutem</t>
  </si>
  <si>
    <t xml:space="preserve">    - pokrycie straty</t>
  </si>
  <si>
    <t>Sporządził:</t>
  </si>
  <si>
    <t>1. Przychody z działalności statutowej nieodpłatnej 
    pożytku publicznego</t>
  </si>
  <si>
    <t xml:space="preserve">Wycenia się na dzień bilansowy według ceny ich nabycia pomniejszonej o ewentualne odpisy z tytułu trwałej utraty ich wartości. </t>
  </si>
  <si>
    <t xml:space="preserve">Wycenia się w wartości nominalnej, zgodnie z § 2 ust. 5 rozporządzenia Ministra Finansów z dnia 15.11.2001 r. w sprawie szczególnych zasad rachunkowości dla niektórych jednostek niebędących spółkami handlowymi, nieprowadzących działalności gospodarczej. Zrezygnowano ze stosowania zasady ostrożności.   </t>
  </si>
  <si>
    <t xml:space="preserve">Wycenia się na dzień bilansowy w kwocie wymagającej zapłaty, zgodnie 
z § 2 ust. 5 rozporządzenia Ministra Finansów z dnia 15.11.2001 r. w sprawie szczególnych zasad rachunkowości dla niektórych jednostek niebędących spółkami handlowymi, nieprowadzących działalności gospodarczej. Zrezygnowano ze stosowania zasady ostrożności. </t>
  </si>
  <si>
    <t>g)  Inwestycje długoterminowe</t>
  </si>
  <si>
    <t>h)  podział należności według pozycji bilansu o pozostałym na dzień bilansowy,</t>
  </si>
  <si>
    <t>Zobowiązania z tytułu</t>
  </si>
  <si>
    <t>Otrzymane dywidendy od akcji obcych</t>
  </si>
  <si>
    <t>- wynagrodzenia oraz ubezpieczenia społeczne i inne świadczenia</t>
  </si>
  <si>
    <t>5.  a)  Źródła zwiększenia i wykorzystania funduszu statutowego</t>
  </si>
  <si>
    <t>Przychody z działalności statutowej nieodpłatnej pożytku publicznego, w tym:</t>
  </si>
  <si>
    <t>8.  Pozycje rózniące podstawę opodatkowania podatkiem dochodowym</t>
  </si>
  <si>
    <t>- koszty bilansowe</t>
  </si>
  <si>
    <t>- przychody bilansowe, w tym</t>
  </si>
  <si>
    <t xml:space="preserve">  przychody statutowe</t>
  </si>
  <si>
    <t xml:space="preserve">  pozostałe przychody operacyjne</t>
  </si>
  <si>
    <t xml:space="preserve">  koszty statutowe</t>
  </si>
  <si>
    <t xml:space="preserve">  koszty administracyjne</t>
  </si>
  <si>
    <t xml:space="preserve">  pozostałe koszty operacyjne</t>
  </si>
  <si>
    <t xml:space="preserve">  koszty finansowe</t>
  </si>
  <si>
    <t>Koszty bilansowe</t>
  </si>
  <si>
    <t>Koszty podatkowe</t>
  </si>
  <si>
    <t>Dochód zwolniony z opodatkowania (art.. 17 ust. 1 pkt 6c ustawy )</t>
  </si>
  <si>
    <t xml:space="preserve">  przychody finansowe</t>
  </si>
  <si>
    <t>Podstawa opodatkowania</t>
  </si>
  <si>
    <t xml:space="preserve">n)  informacja o wypłaconych wynagrodzeniach powyżej określonego w art. 9 ust. 1  pkt. 2 </t>
  </si>
  <si>
    <t>k)  Rozliczenia międzyokresowe przychodów</t>
  </si>
  <si>
    <t>Przychody podatkowe</t>
  </si>
  <si>
    <t>Kwota za 2009 r.</t>
  </si>
  <si>
    <t>Dokonywane są na zasadzie planowego, systematycznego rozłożenia ich wartości początkowej na ustalony okres amortyzacji. Rozpoczęcie umorzeń powinno nastąpić nie wcześniej niż po przyjęciu środka trwałego do użytkowania, a ich zakończenie nie póżniej niż z chwilą zrównania wartości umorzeń z wartością środka trwałego. 
Środki trwałe o niskiej wartości początkowej, nieprzekraczającej 3.500,00 zł. są księgowane jednorazowo w koszty działalności w momencie zakupu.</t>
  </si>
  <si>
    <t xml:space="preserve">    Darowizny pieniężne </t>
  </si>
  <si>
    <t xml:space="preserve">    Inne przychody statutowe (w tym dotacje, NFZ)</t>
  </si>
  <si>
    <t>Inne przychody statutowe ( w tym: dotacje, NFZ)</t>
  </si>
  <si>
    <t>- pozostałe przychody ( w tym: dotacje, NFZ)</t>
  </si>
  <si>
    <t>- amortyzacja niepodatkowa</t>
  </si>
  <si>
    <t>sporządzony na dzień 31.12.2010 r.</t>
  </si>
  <si>
    <t>01.01.2010</t>
  </si>
  <si>
    <t>31.12.2010</t>
  </si>
  <si>
    <t>Rachunek wyników na dzień 31.12.2010 r.</t>
  </si>
  <si>
    <t>Kwota za 2010 r.</t>
  </si>
  <si>
    <t>Białystok, dnia 21.02.2011 r.</t>
  </si>
  <si>
    <t>Informacja dodatkowa za 2010 r.</t>
  </si>
  <si>
    <t>W 2010 roku nie wystąpiły zmiany stosowanych metod wyceny aktywów i pasywów.</t>
  </si>
  <si>
    <t>Amortyzacja za rok 2010</t>
  </si>
  <si>
    <t>W ramach realizowanych zadań Stowarzyszenie zatrudniało średnio około 17 osób na podstawie</t>
  </si>
  <si>
    <t>umów zlecenia i umów o dzieło oraz 29 pracowników na podstawie umów o pracę.</t>
  </si>
  <si>
    <t>w ciągu 2010 roku</t>
  </si>
  <si>
    <t>Koszty za 2010 rok w porównaniu do 2009 roku</t>
  </si>
  <si>
    <t>Zmiany w składnikach majątku (aktywach) w ciągu 2010 roku</t>
  </si>
  <si>
    <t>Zmiany w źródłach finansowania majątku (pasywach) w ciągu 2010 roku</t>
  </si>
  <si>
    <t>od osób prawnych od wyniku finansowego brutto za rok 2010</t>
  </si>
  <si>
    <t>1. Wynik finansowy brutto za 2010 r.</t>
  </si>
  <si>
    <t>2. Dochód do deklaracji CIT-8 za 2010 r.</t>
  </si>
  <si>
    <t>Dochód do deklaracji CIT-8 za 2010 r.</t>
  </si>
  <si>
    <t>Białystok, 21.02.2011 r.</t>
  </si>
  <si>
    <t>- niewypłacone wynagrodzenie z tyt. umowy zlecenia</t>
  </si>
  <si>
    <t>- wydatki sfinansowane środkami pochodzącymi z dotacji</t>
  </si>
  <si>
    <t>Dochód zwolniony z opodatkowania (art.. 17 ust. 1 pkt 47 ustawy )</t>
  </si>
  <si>
    <t>Dochód zwolniony z opodatkowania (art.. 17 ust. 1 pkt 21 ustawy )</t>
  </si>
  <si>
    <t xml:space="preserve">Przychody w 2010 roku w porównaniu do 2009 roku                                   </t>
  </si>
  <si>
    <t xml:space="preserve">Dyrektor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</si>
</sst>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44"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3" fontId="1" fillId="0" borderId="12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12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top"/>
    </xf>
    <xf numFmtId="0" fontId="4" fillId="0" borderId="11" xfId="0" applyFont="1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3" fontId="0" fillId="0" borderId="12" xfId="0" applyNumberForma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3" fontId="0" fillId="0" borderId="13" xfId="0" applyNumberFormat="1" applyBorder="1" applyAlignment="1">
      <alignment vertical="center"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left" vertical="center"/>
    </xf>
    <xf numFmtId="43" fontId="1" fillId="0" borderId="12" xfId="0" applyNumberFormat="1" applyFont="1" applyBorder="1" applyAlignment="1">
      <alignment horizontal="left" vertical="center"/>
    </xf>
    <xf numFmtId="43" fontId="6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43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2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43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43" fontId="1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43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3" fontId="6" fillId="0" borderId="11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3" fontId="6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4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3" fontId="1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3" fontId="3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top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3" fontId="3" fillId="0" borderId="24" xfId="0" applyNumberFormat="1" applyFont="1" applyBorder="1" applyAlignment="1">
      <alignment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4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3" fontId="8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1" fillId="0" borderId="25" xfId="0" applyNumberFormat="1" applyFont="1" applyBorder="1" applyAlignment="1">
      <alignment horizontal="center" vertical="center"/>
    </xf>
    <xf numFmtId="43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3" fontId="6" fillId="0" borderId="12" xfId="0" applyNumberFormat="1" applyFont="1" applyBorder="1" applyAlignment="1">
      <alignment horizontal="left" vertical="center"/>
    </xf>
    <xf numFmtId="43" fontId="1" fillId="0" borderId="12" xfId="0" applyNumberFormat="1" applyFont="1" applyBorder="1" applyAlignment="1">
      <alignment horizontal="left" vertical="center"/>
    </xf>
    <xf numFmtId="43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left" vertical="center" wrapText="1"/>
    </xf>
    <xf numFmtId="43" fontId="6" fillId="0" borderId="11" xfId="0" applyNumberFormat="1" applyFont="1" applyBorder="1" applyAlignment="1">
      <alignment horizontal="left" vertical="center" wrapText="1"/>
    </xf>
    <xf numFmtId="43" fontId="1" fillId="0" borderId="12" xfId="0" applyNumberFormat="1" applyFont="1" applyBorder="1" applyAlignment="1">
      <alignment horizontal="left" vertical="center" wrapText="1"/>
    </xf>
    <xf numFmtId="43" fontId="6" fillId="0" borderId="12" xfId="0" applyNumberFormat="1" applyFont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3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9">
      <selection activeCell="D4" sqref="D4"/>
    </sheetView>
  </sheetViews>
  <sheetFormatPr defaultColWidth="9.00390625" defaultRowHeight="12.75"/>
  <cols>
    <col min="1" max="2" width="2.375" style="1" bestFit="1" customWidth="1"/>
    <col min="3" max="3" width="15.75390625" style="1" bestFit="1" customWidth="1"/>
    <col min="4" max="5" width="13.75390625" style="2" customWidth="1"/>
    <col min="6" max="6" width="2.125" style="1" customWidth="1"/>
    <col min="7" max="7" width="2.375" style="1" bestFit="1" customWidth="1"/>
    <col min="8" max="8" width="16.75390625" style="1" customWidth="1"/>
    <col min="9" max="10" width="13.75390625" style="2" customWidth="1"/>
    <col min="11" max="16384" width="9.125" style="1" customWidth="1"/>
  </cols>
  <sheetData>
    <row r="1" spans="1:10" ht="18" customHeight="1">
      <c r="A1" s="171" t="s">
        <v>49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 customHeight="1">
      <c r="A2" s="172" t="s">
        <v>319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8" customHeight="1">
      <c r="A3" s="172" t="s">
        <v>277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ht="12" thickBot="1"/>
    <row r="6" spans="1:10" s="4" customFormat="1" ht="16.5" customHeight="1">
      <c r="A6" s="175" t="s">
        <v>2</v>
      </c>
      <c r="B6" s="176"/>
      <c r="C6" s="177"/>
      <c r="D6" s="173" t="s">
        <v>3</v>
      </c>
      <c r="E6" s="174"/>
      <c r="F6" s="175" t="s">
        <v>4</v>
      </c>
      <c r="G6" s="176"/>
      <c r="H6" s="177"/>
      <c r="I6" s="173" t="s">
        <v>3</v>
      </c>
      <c r="J6" s="174"/>
    </row>
    <row r="7" spans="1:10" s="4" customFormat="1" ht="16.5" customHeight="1">
      <c r="A7" s="178"/>
      <c r="B7" s="179"/>
      <c r="C7" s="180"/>
      <c r="D7" s="128" t="s">
        <v>320</v>
      </c>
      <c r="E7" s="128" t="s">
        <v>321</v>
      </c>
      <c r="F7" s="178"/>
      <c r="G7" s="179"/>
      <c r="H7" s="180"/>
      <c r="I7" s="128" t="s">
        <v>320</v>
      </c>
      <c r="J7" s="128" t="s">
        <v>321</v>
      </c>
    </row>
    <row r="8" spans="1:10" s="3" customFormat="1" ht="22.5" customHeight="1">
      <c r="A8" s="129" t="s">
        <v>19</v>
      </c>
      <c r="B8" s="5"/>
      <c r="C8" s="6" t="s">
        <v>29</v>
      </c>
      <c r="D8" s="130">
        <f>SUM(D9:D13)</f>
        <v>23377.76</v>
      </c>
      <c r="E8" s="130">
        <f>SUM(E9:E13)</f>
        <v>20693.95</v>
      </c>
      <c r="F8" s="129" t="s">
        <v>19</v>
      </c>
      <c r="G8" s="5"/>
      <c r="H8" s="6" t="s">
        <v>35</v>
      </c>
      <c r="I8" s="130">
        <f>SUM(I9:I11)</f>
        <v>742310.84</v>
      </c>
      <c r="J8" s="130">
        <f>SUM(J9:J11)</f>
        <v>1062619.83</v>
      </c>
    </row>
    <row r="9" spans="1:10" ht="33.75">
      <c r="A9" s="131"/>
      <c r="B9" s="7" t="s">
        <v>21</v>
      </c>
      <c r="C9" s="8" t="s">
        <v>32</v>
      </c>
      <c r="D9" s="132">
        <v>188.5</v>
      </c>
      <c r="E9" s="132">
        <v>0</v>
      </c>
      <c r="F9" s="131"/>
      <c r="G9" s="9" t="s">
        <v>38</v>
      </c>
      <c r="H9" s="11" t="s">
        <v>5</v>
      </c>
      <c r="I9" s="132">
        <v>305851.37</v>
      </c>
      <c r="J9" s="132">
        <v>742310.84</v>
      </c>
    </row>
    <row r="10" spans="1:10" ht="22.5">
      <c r="A10" s="131"/>
      <c r="B10" s="7" t="s">
        <v>22</v>
      </c>
      <c r="C10" s="8" t="s">
        <v>27</v>
      </c>
      <c r="D10" s="132">
        <v>23189.26</v>
      </c>
      <c r="E10" s="132">
        <v>20693.95</v>
      </c>
      <c r="F10" s="131"/>
      <c r="G10" s="7" t="s">
        <v>22</v>
      </c>
      <c r="H10" s="8" t="s">
        <v>14</v>
      </c>
      <c r="I10" s="132">
        <v>0</v>
      </c>
      <c r="J10" s="132">
        <v>0</v>
      </c>
    </row>
    <row r="11" spans="1:10" ht="22.5">
      <c r="A11" s="131"/>
      <c r="B11" s="7" t="s">
        <v>23</v>
      </c>
      <c r="C11" s="8" t="s">
        <v>25</v>
      </c>
      <c r="D11" s="132">
        <v>0</v>
      </c>
      <c r="E11" s="132">
        <v>0</v>
      </c>
      <c r="F11" s="131"/>
      <c r="G11" s="7" t="s">
        <v>23</v>
      </c>
      <c r="H11" s="8" t="s">
        <v>15</v>
      </c>
      <c r="I11" s="132">
        <f>SUM(I12:I13)</f>
        <v>436459.47</v>
      </c>
      <c r="J11" s="132">
        <f>SUM(J12:J13)</f>
        <v>320308.99</v>
      </c>
    </row>
    <row r="12" spans="1:10" ht="33.75">
      <c r="A12" s="131"/>
      <c r="B12" s="9" t="s">
        <v>44</v>
      </c>
      <c r="C12" s="8" t="s">
        <v>26</v>
      </c>
      <c r="D12" s="132">
        <v>0</v>
      </c>
      <c r="E12" s="132">
        <v>0</v>
      </c>
      <c r="F12" s="131"/>
      <c r="G12" s="10"/>
      <c r="H12" s="8" t="s">
        <v>43</v>
      </c>
      <c r="I12" s="132">
        <v>436459.47</v>
      </c>
      <c r="J12" s="132">
        <v>320308.99</v>
      </c>
    </row>
    <row r="13" spans="1:10" ht="33.75">
      <c r="A13" s="131"/>
      <c r="B13" s="7" t="s">
        <v>24</v>
      </c>
      <c r="C13" s="8" t="s">
        <v>28</v>
      </c>
      <c r="D13" s="132">
        <v>0</v>
      </c>
      <c r="E13" s="132">
        <v>0</v>
      </c>
      <c r="F13" s="131"/>
      <c r="G13" s="10"/>
      <c r="H13" s="8" t="s">
        <v>16</v>
      </c>
      <c r="I13" s="132">
        <v>0</v>
      </c>
      <c r="J13" s="132">
        <v>0</v>
      </c>
    </row>
    <row r="14" spans="1:10" s="3" customFormat="1" ht="33.75">
      <c r="A14" s="129" t="s">
        <v>20</v>
      </c>
      <c r="B14" s="5"/>
      <c r="C14" s="6" t="s">
        <v>30</v>
      </c>
      <c r="D14" s="130">
        <f>SUM(D15:D17)</f>
        <v>729647.16</v>
      </c>
      <c r="E14" s="130">
        <f>SUM(E15:E17)</f>
        <v>1050936.2</v>
      </c>
      <c r="F14" s="138" t="s">
        <v>20</v>
      </c>
      <c r="G14" s="5"/>
      <c r="H14" s="12" t="s">
        <v>36</v>
      </c>
      <c r="I14" s="130">
        <f>I15+I16+I20+I21</f>
        <v>10714.08</v>
      </c>
      <c r="J14" s="130">
        <f>J15+J16+J20+J21</f>
        <v>9010.32</v>
      </c>
    </row>
    <row r="15" spans="1:10" ht="45">
      <c r="A15" s="131"/>
      <c r="B15" s="9" t="s">
        <v>38</v>
      </c>
      <c r="C15" s="8" t="s">
        <v>46</v>
      </c>
      <c r="D15" s="132">
        <v>0</v>
      </c>
      <c r="E15" s="132">
        <v>0</v>
      </c>
      <c r="F15" s="131"/>
      <c r="G15" s="7" t="s">
        <v>21</v>
      </c>
      <c r="H15" s="8" t="s">
        <v>37</v>
      </c>
      <c r="I15" s="132">
        <v>0</v>
      </c>
      <c r="J15" s="132">
        <v>0</v>
      </c>
    </row>
    <row r="16" spans="1:10" ht="33.75">
      <c r="A16" s="131"/>
      <c r="B16" s="9" t="s">
        <v>40</v>
      </c>
      <c r="C16" s="8" t="s">
        <v>9</v>
      </c>
      <c r="D16" s="132">
        <v>45722.33</v>
      </c>
      <c r="E16" s="132">
        <v>89312.29</v>
      </c>
      <c r="F16" s="131"/>
      <c r="G16" s="7" t="s">
        <v>22</v>
      </c>
      <c r="H16" s="8" t="s">
        <v>39</v>
      </c>
      <c r="I16" s="132">
        <f>SUM(I17:I19)</f>
        <v>6162.25</v>
      </c>
      <c r="J16" s="132">
        <f>SUM(J17:J19)</f>
        <v>5087.03</v>
      </c>
    </row>
    <row r="17" spans="1:10" ht="22.5">
      <c r="A17" s="131"/>
      <c r="B17" s="7" t="s">
        <v>23</v>
      </c>
      <c r="C17" s="8" t="s">
        <v>10</v>
      </c>
      <c r="D17" s="132">
        <f>D18+D23</f>
        <v>683924.8300000001</v>
      </c>
      <c r="E17" s="132">
        <f>E18+E23</f>
        <v>961623.9099999999</v>
      </c>
      <c r="F17" s="131"/>
      <c r="G17" s="10"/>
      <c r="H17" s="11" t="s">
        <v>6</v>
      </c>
      <c r="I17" s="132">
        <v>0</v>
      </c>
      <c r="J17" s="132">
        <v>0</v>
      </c>
    </row>
    <row r="18" spans="1:10" ht="19.5" customHeight="1">
      <c r="A18" s="131"/>
      <c r="B18" s="10"/>
      <c r="C18" s="11" t="s">
        <v>1</v>
      </c>
      <c r="D18" s="132">
        <f>SUM(D19:D22)</f>
        <v>683924.8300000001</v>
      </c>
      <c r="E18" s="132">
        <f>SUM(E19:E22)</f>
        <v>961623.9099999999</v>
      </c>
      <c r="F18" s="131"/>
      <c r="G18" s="10"/>
      <c r="H18" s="11" t="s">
        <v>7</v>
      </c>
      <c r="I18" s="132">
        <v>6162.25</v>
      </c>
      <c r="J18" s="132">
        <v>5025.44</v>
      </c>
    </row>
    <row r="19" spans="1:10" ht="22.5">
      <c r="A19" s="131"/>
      <c r="B19" s="10"/>
      <c r="C19" s="8" t="s">
        <v>11</v>
      </c>
      <c r="D19" s="132">
        <v>1657.02</v>
      </c>
      <c r="E19" s="132">
        <v>898.82</v>
      </c>
      <c r="F19" s="131"/>
      <c r="G19" s="10"/>
      <c r="H19" s="11" t="s">
        <v>8</v>
      </c>
      <c r="I19" s="132">
        <v>0</v>
      </c>
      <c r="J19" s="132">
        <v>61.59</v>
      </c>
    </row>
    <row r="20" spans="1:10" ht="45">
      <c r="A20" s="131"/>
      <c r="B20" s="10"/>
      <c r="C20" s="8" t="s">
        <v>33</v>
      </c>
      <c r="D20" s="132">
        <v>226658.22</v>
      </c>
      <c r="E20" s="132">
        <v>90471.09</v>
      </c>
      <c r="F20" s="131"/>
      <c r="G20" s="9" t="s">
        <v>45</v>
      </c>
      <c r="H20" s="8" t="s">
        <v>17</v>
      </c>
      <c r="I20" s="132">
        <v>0</v>
      </c>
      <c r="J20" s="132">
        <v>0</v>
      </c>
    </row>
    <row r="21" spans="1:10" ht="45">
      <c r="A21" s="131"/>
      <c r="B21" s="10"/>
      <c r="C21" s="8" t="s">
        <v>34</v>
      </c>
      <c r="D21" s="132"/>
      <c r="E21" s="132">
        <v>281.4</v>
      </c>
      <c r="F21" s="131"/>
      <c r="G21" s="9" t="s">
        <v>44</v>
      </c>
      <c r="H21" s="8" t="s">
        <v>42</v>
      </c>
      <c r="I21" s="132">
        <f>SUM(I22:I23)</f>
        <v>4551.83</v>
      </c>
      <c r="J21" s="132">
        <f>SUM(J22:J23)</f>
        <v>3923.29</v>
      </c>
    </row>
    <row r="22" spans="1:10" ht="33.75">
      <c r="A22" s="131"/>
      <c r="B22" s="10"/>
      <c r="C22" s="8" t="s">
        <v>12</v>
      </c>
      <c r="D22" s="132">
        <v>455609.59</v>
      </c>
      <c r="E22" s="132">
        <v>869972.6</v>
      </c>
      <c r="F22" s="131"/>
      <c r="G22" s="10"/>
      <c r="H22" s="8" t="s">
        <v>41</v>
      </c>
      <c r="I22" s="132">
        <v>4551.83</v>
      </c>
      <c r="J22" s="132">
        <v>3923.29</v>
      </c>
    </row>
    <row r="23" spans="1:10" ht="22.5">
      <c r="A23" s="131"/>
      <c r="B23" s="10"/>
      <c r="C23" s="8" t="s">
        <v>13</v>
      </c>
      <c r="D23" s="132">
        <v>0</v>
      </c>
      <c r="E23" s="132">
        <v>0</v>
      </c>
      <c r="F23" s="131"/>
      <c r="G23" s="10"/>
      <c r="H23" s="8" t="s">
        <v>18</v>
      </c>
      <c r="I23" s="132">
        <v>0</v>
      </c>
      <c r="J23" s="132">
        <v>0</v>
      </c>
    </row>
    <row r="24" spans="1:10" ht="33.75">
      <c r="A24" s="133" t="s">
        <v>0</v>
      </c>
      <c r="B24" s="10"/>
      <c r="C24" s="8" t="s">
        <v>31</v>
      </c>
      <c r="D24" s="132">
        <v>0</v>
      </c>
      <c r="E24" s="132">
        <v>0</v>
      </c>
      <c r="F24" s="131"/>
      <c r="G24" s="10"/>
      <c r="H24" s="11"/>
      <c r="I24" s="132"/>
      <c r="J24" s="132"/>
    </row>
    <row r="25" spans="1:10" s="3" customFormat="1" ht="21" customHeight="1" thickBot="1">
      <c r="A25" s="134"/>
      <c r="B25" s="135"/>
      <c r="C25" s="136" t="s">
        <v>47</v>
      </c>
      <c r="D25" s="137">
        <f>D8+D14+D24</f>
        <v>753024.92</v>
      </c>
      <c r="E25" s="137">
        <f>E8+E14+E24</f>
        <v>1071630.15</v>
      </c>
      <c r="F25" s="139"/>
      <c r="G25" s="135"/>
      <c r="H25" s="136" t="s">
        <v>48</v>
      </c>
      <c r="I25" s="137">
        <f>I8+I14</f>
        <v>753024.9199999999</v>
      </c>
      <c r="J25" s="137">
        <f>J8+J14</f>
        <v>1071630.1500000001</v>
      </c>
    </row>
    <row r="27" ht="12">
      <c r="C27" s="161" t="s">
        <v>324</v>
      </c>
    </row>
  </sheetData>
  <sheetProtection/>
  <mergeCells count="7">
    <mergeCell ref="A1:J1"/>
    <mergeCell ref="A2:J2"/>
    <mergeCell ref="A3:J3"/>
    <mergeCell ref="D6:E6"/>
    <mergeCell ref="I6:J6"/>
    <mergeCell ref="A6:C7"/>
    <mergeCell ref="F6:H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.00390625" style="0" customWidth="1"/>
    <col min="2" max="2" width="48.75390625" style="0" customWidth="1"/>
    <col min="3" max="4" width="15.75390625" style="0" customWidth="1"/>
    <col min="5" max="5" width="12.75390625" style="0" bestFit="1" customWidth="1"/>
  </cols>
  <sheetData>
    <row r="1" spans="1:4" s="95" customFormat="1" ht="15.75">
      <c r="A1" s="101" t="s">
        <v>249</v>
      </c>
      <c r="C1" s="102"/>
      <c r="D1" s="102"/>
    </row>
    <row r="2" spans="2:4" s="86" customFormat="1" ht="16.5" customHeight="1">
      <c r="B2" s="106"/>
      <c r="D2" s="93"/>
    </row>
    <row r="3" spans="1:4" s="114" customFormat="1" ht="15.75" customHeight="1">
      <c r="A3" s="225" t="s">
        <v>146</v>
      </c>
      <c r="B3" s="225"/>
      <c r="C3" s="224" t="s">
        <v>191</v>
      </c>
      <c r="D3" s="224"/>
    </row>
    <row r="4" spans="1:4" s="114" customFormat="1" ht="24">
      <c r="A4" s="225"/>
      <c r="B4" s="225"/>
      <c r="C4" s="98" t="s">
        <v>192</v>
      </c>
      <c r="D4" s="98" t="s">
        <v>193</v>
      </c>
    </row>
    <row r="5" spans="1:4" s="120" customFormat="1" ht="15.75" customHeight="1">
      <c r="A5" s="118" t="s">
        <v>268</v>
      </c>
      <c r="B5" s="127"/>
      <c r="C5" s="119">
        <v>0</v>
      </c>
      <c r="D5" s="119">
        <v>0</v>
      </c>
    </row>
    <row r="6" spans="1:4" s="120" customFormat="1" ht="15.75" customHeight="1">
      <c r="A6" s="118" t="s">
        <v>269</v>
      </c>
      <c r="B6" s="127"/>
      <c r="C6" s="119">
        <v>0</v>
      </c>
      <c r="D6" s="119">
        <v>0</v>
      </c>
    </row>
    <row r="7" spans="1:4" s="120" customFormat="1" ht="15.75" customHeight="1">
      <c r="A7" s="118" t="s">
        <v>270</v>
      </c>
      <c r="B7" s="127"/>
      <c r="C7" s="119">
        <v>0</v>
      </c>
      <c r="D7" s="119">
        <v>0</v>
      </c>
    </row>
    <row r="8" spans="1:4" s="120" customFormat="1" ht="15.75" customHeight="1">
      <c r="A8" s="118" t="s">
        <v>271</v>
      </c>
      <c r="B8" s="127"/>
      <c r="C8" s="119">
        <v>0</v>
      </c>
      <c r="D8" s="119">
        <v>0</v>
      </c>
    </row>
    <row r="9" spans="1:4" s="85" customFormat="1" ht="18" customHeight="1">
      <c r="A9" s="18"/>
      <c r="B9" s="126" t="s">
        <v>147</v>
      </c>
      <c r="C9" s="20">
        <f>SUM(C5:C8)</f>
        <v>0</v>
      </c>
      <c r="D9" s="20">
        <f>SUM(D5:D8)</f>
        <v>0</v>
      </c>
    </row>
    <row r="10" spans="2:4" s="86" customFormat="1" ht="12">
      <c r="B10" s="106"/>
      <c r="C10" s="93"/>
      <c r="D10" s="93"/>
    </row>
    <row r="11" spans="2:4" s="86" customFormat="1" ht="12">
      <c r="B11" s="106"/>
      <c r="C11" s="93"/>
      <c r="D11" s="93"/>
    </row>
    <row r="12" spans="1:4" s="95" customFormat="1" ht="15.75">
      <c r="A12" s="101" t="s">
        <v>250</v>
      </c>
      <c r="C12" s="102"/>
      <c r="D12" s="102"/>
    </row>
    <row r="13" spans="1:4" s="95" customFormat="1" ht="15.75">
      <c r="A13" s="101"/>
      <c r="B13" s="95" t="s">
        <v>330</v>
      </c>
      <c r="C13" s="102"/>
      <c r="D13" s="102"/>
    </row>
    <row r="14" spans="1:4" s="95" customFormat="1" ht="16.5" customHeight="1">
      <c r="A14" s="101"/>
      <c r="C14" s="102"/>
      <c r="D14" s="102"/>
    </row>
    <row r="15" spans="1:4" s="85" customFormat="1" ht="15.75" customHeight="1">
      <c r="A15" s="85" t="s">
        <v>110</v>
      </c>
      <c r="B15" s="107" t="s">
        <v>343</v>
      </c>
      <c r="D15" s="117" t="s">
        <v>267</v>
      </c>
    </row>
    <row r="16" spans="2:4" s="86" customFormat="1" ht="15.75" customHeight="1">
      <c r="B16" s="106" t="s">
        <v>251</v>
      </c>
      <c r="C16" s="93"/>
      <c r="D16" s="93">
        <v>710</v>
      </c>
    </row>
    <row r="17" spans="2:4" s="86" customFormat="1" ht="15.75" customHeight="1">
      <c r="B17" s="106" t="s">
        <v>252</v>
      </c>
      <c r="C17" s="93"/>
      <c r="D17" s="93">
        <v>-73804.99</v>
      </c>
    </row>
    <row r="18" spans="2:4" s="86" customFormat="1" ht="15.75" customHeight="1">
      <c r="B18" s="106" t="s">
        <v>275</v>
      </c>
      <c r="C18" s="93"/>
      <c r="D18" s="93">
        <v>0</v>
      </c>
    </row>
    <row r="19" spans="2:4" s="86" customFormat="1" ht="15.75" customHeight="1">
      <c r="B19" s="106" t="s">
        <v>253</v>
      </c>
      <c r="C19" s="93"/>
      <c r="D19" s="93">
        <v>-2073.5</v>
      </c>
    </row>
    <row r="20" spans="2:4" s="86" customFormat="1" ht="15.75" customHeight="1">
      <c r="B20" s="106" t="s">
        <v>254</v>
      </c>
      <c r="C20" s="93"/>
      <c r="D20" s="93">
        <v>-7481.88</v>
      </c>
    </row>
    <row r="21" spans="2:4" s="86" customFormat="1" ht="15.75" customHeight="1">
      <c r="B21" s="106" t="s">
        <v>255</v>
      </c>
      <c r="C21" s="93"/>
      <c r="D21" s="93">
        <v>9223.8</v>
      </c>
    </row>
    <row r="22" spans="2:4" s="86" customFormat="1" ht="15.75" customHeight="1">
      <c r="B22" s="106" t="s">
        <v>256</v>
      </c>
      <c r="C22" s="93"/>
      <c r="D22" s="93">
        <v>-62932.11</v>
      </c>
    </row>
    <row r="23" spans="2:4" s="86" customFormat="1" ht="15.75" customHeight="1">
      <c r="B23" s="106" t="s">
        <v>257</v>
      </c>
      <c r="C23" s="93"/>
      <c r="D23" s="93">
        <v>21905.27</v>
      </c>
    </row>
    <row r="24" spans="2:5" s="86" customFormat="1" ht="15.75" customHeight="1">
      <c r="B24" s="106" t="s">
        <v>317</v>
      </c>
      <c r="C24" s="93"/>
      <c r="D24" s="93">
        <v>294231.95</v>
      </c>
      <c r="E24" s="93"/>
    </row>
    <row r="25" spans="1:4" s="85" customFormat="1" ht="15.75" customHeight="1">
      <c r="A25" s="85" t="s">
        <v>111</v>
      </c>
      <c r="B25" s="107" t="s">
        <v>331</v>
      </c>
      <c r="C25" s="90"/>
      <c r="D25" s="90"/>
    </row>
    <row r="26" spans="2:4" s="86" customFormat="1" ht="15.75" customHeight="1">
      <c r="B26" s="106" t="s">
        <v>258</v>
      </c>
      <c r="C26" s="93"/>
      <c r="D26" s="93">
        <v>206629.42</v>
      </c>
    </row>
    <row r="27" spans="2:4" s="86" customFormat="1" ht="15.75" customHeight="1">
      <c r="B27" s="106" t="s">
        <v>259</v>
      </c>
      <c r="C27" s="93"/>
      <c r="D27" s="93">
        <v>89344.35</v>
      </c>
    </row>
    <row r="28" spans="2:4" s="86" customFormat="1" ht="15.75" customHeight="1">
      <c r="B28" s="106" t="s">
        <v>169</v>
      </c>
      <c r="C28" s="93"/>
      <c r="D28" s="93">
        <v>-35.99</v>
      </c>
    </row>
    <row r="29" spans="2:5" s="86" customFormat="1" ht="15.75" customHeight="1">
      <c r="B29" s="106" t="s">
        <v>260</v>
      </c>
      <c r="C29" s="93"/>
      <c r="D29" s="93">
        <v>-0.76</v>
      </c>
      <c r="E29" s="93"/>
    </row>
    <row r="30" spans="1:5" s="85" customFormat="1" ht="15.75" customHeight="1">
      <c r="A30" s="85" t="s">
        <v>112</v>
      </c>
      <c r="B30" s="107" t="s">
        <v>332</v>
      </c>
      <c r="C30" s="90"/>
      <c r="D30" s="90"/>
      <c r="E30" s="90"/>
    </row>
    <row r="31" spans="2:4" s="86" customFormat="1" ht="15.75" customHeight="1">
      <c r="B31" s="106" t="s">
        <v>261</v>
      </c>
      <c r="C31" s="93"/>
      <c r="D31" s="93">
        <v>-2683.81</v>
      </c>
    </row>
    <row r="32" spans="2:4" s="86" customFormat="1" ht="15.75" customHeight="1">
      <c r="B32" s="106" t="s">
        <v>262</v>
      </c>
      <c r="C32" s="93"/>
      <c r="D32" s="93">
        <v>0</v>
      </c>
    </row>
    <row r="33" spans="2:4" s="86" customFormat="1" ht="15.75" customHeight="1">
      <c r="B33" s="106" t="s">
        <v>276</v>
      </c>
      <c r="C33" s="93"/>
      <c r="D33" s="93">
        <v>43589.96</v>
      </c>
    </row>
    <row r="34" spans="2:5" s="86" customFormat="1" ht="15.75" customHeight="1">
      <c r="B34" s="106" t="s">
        <v>263</v>
      </c>
      <c r="C34" s="93"/>
      <c r="D34" s="93">
        <v>277699.08</v>
      </c>
      <c r="E34" s="93"/>
    </row>
    <row r="35" spans="2:4" s="86" customFormat="1" ht="15.75" customHeight="1">
      <c r="B35" s="106" t="s">
        <v>264</v>
      </c>
      <c r="C35" s="93"/>
      <c r="D35" s="93">
        <v>0</v>
      </c>
    </row>
    <row r="36" spans="1:4" s="85" customFormat="1" ht="15.75" customHeight="1">
      <c r="A36" s="85" t="s">
        <v>113</v>
      </c>
      <c r="B36" s="107" t="s">
        <v>333</v>
      </c>
      <c r="C36" s="90"/>
      <c r="D36" s="90"/>
    </row>
    <row r="37" spans="2:4" s="86" customFormat="1" ht="15.75" customHeight="1">
      <c r="B37" s="106" t="s">
        <v>265</v>
      </c>
      <c r="C37" s="93"/>
      <c r="D37" s="93">
        <v>320308.99</v>
      </c>
    </row>
    <row r="38" spans="2:5" s="86" customFormat="1" ht="15.75" customHeight="1">
      <c r="B38" s="106" t="s">
        <v>266</v>
      </c>
      <c r="C38" s="93"/>
      <c r="D38" s="93">
        <v>-1703.76</v>
      </c>
      <c r="E38" s="93"/>
    </row>
    <row r="39" spans="2:4" s="86" customFormat="1" ht="12">
      <c r="B39" s="106"/>
      <c r="C39" s="93"/>
      <c r="D39" s="93"/>
    </row>
    <row r="40" spans="2:4" s="86" customFormat="1" ht="12">
      <c r="B40" s="106"/>
      <c r="C40" s="93"/>
      <c r="D40" s="93"/>
    </row>
    <row r="41" spans="2:4" s="86" customFormat="1" ht="12">
      <c r="B41" s="106"/>
      <c r="C41" s="93"/>
      <c r="D41" s="93"/>
    </row>
    <row r="42" spans="2:4" s="85" customFormat="1" ht="12">
      <c r="B42" s="107"/>
      <c r="C42" s="90"/>
      <c r="D42" s="90"/>
    </row>
    <row r="43" spans="2:4" s="85" customFormat="1" ht="12">
      <c r="B43" s="107"/>
      <c r="C43" s="90"/>
      <c r="D43" s="90"/>
    </row>
    <row r="44" spans="2:4" s="85" customFormat="1" ht="12">
      <c r="B44" s="107"/>
      <c r="C44" s="90"/>
      <c r="D44" s="90"/>
    </row>
  </sheetData>
  <sheetProtection/>
  <mergeCells count="2">
    <mergeCell ref="A3:B4"/>
    <mergeCell ref="C3:D3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&amp;RStrona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.00390625" style="0" customWidth="1"/>
    <col min="2" max="2" width="48.75390625" style="0" customWidth="1"/>
    <col min="3" max="3" width="15.75390625" style="0" customWidth="1"/>
    <col min="4" max="4" width="16.875" style="160" bestFit="1" customWidth="1"/>
    <col min="8" max="8" width="15.00390625" style="160" bestFit="1" customWidth="1"/>
  </cols>
  <sheetData>
    <row r="1" spans="1:4" ht="12.75">
      <c r="A1" s="86"/>
      <c r="B1" s="106"/>
      <c r="C1" s="93"/>
      <c r="D1" s="93"/>
    </row>
    <row r="2" spans="1:8" s="142" customFormat="1" ht="15.75">
      <c r="A2" s="101" t="s">
        <v>295</v>
      </c>
      <c r="B2" s="95"/>
      <c r="C2" s="102"/>
      <c r="D2" s="102"/>
      <c r="H2" s="165"/>
    </row>
    <row r="3" spans="1:8" s="142" customFormat="1" ht="15.75">
      <c r="A3" s="101"/>
      <c r="B3" s="95" t="s">
        <v>334</v>
      </c>
      <c r="C3" s="102"/>
      <c r="D3" s="102"/>
      <c r="H3" s="165"/>
    </row>
    <row r="4" spans="1:8" s="142" customFormat="1" ht="15.75">
      <c r="A4" s="101"/>
      <c r="B4" s="95"/>
      <c r="C4" s="102"/>
      <c r="D4" s="102"/>
      <c r="H4" s="165"/>
    </row>
    <row r="5" spans="1:8" s="142" customFormat="1" ht="15.75">
      <c r="A5" s="101"/>
      <c r="B5" s="95"/>
      <c r="C5" s="102"/>
      <c r="D5" s="102"/>
      <c r="H5" s="165"/>
    </row>
    <row r="6" spans="1:4" ht="18" customHeight="1">
      <c r="A6" s="147"/>
      <c r="B6" s="125"/>
      <c r="C6" s="148"/>
      <c r="D6" s="148"/>
    </row>
    <row r="7" spans="1:8" s="146" customFormat="1" ht="18" customHeight="1">
      <c r="A7" s="144"/>
      <c r="B7" s="143" t="s">
        <v>335</v>
      </c>
      <c r="C7" s="144"/>
      <c r="D7" s="145">
        <f>D9-D13</f>
        <v>320308.98999999976</v>
      </c>
      <c r="H7" s="166"/>
    </row>
    <row r="8" spans="1:8" s="146" customFormat="1" ht="15">
      <c r="A8" s="144"/>
      <c r="B8" s="143"/>
      <c r="C8" s="144"/>
      <c r="D8" s="145"/>
      <c r="H8" s="166"/>
    </row>
    <row r="9" spans="1:8" s="141" customFormat="1" ht="12.75">
      <c r="A9" s="125"/>
      <c r="B9" s="147" t="s">
        <v>297</v>
      </c>
      <c r="C9" s="148"/>
      <c r="D9" s="148">
        <f>SUM(D10:D12)</f>
        <v>1820877.39</v>
      </c>
      <c r="H9" s="167"/>
    </row>
    <row r="10" spans="1:4" ht="12.75">
      <c r="A10" s="120"/>
      <c r="B10" s="149" t="s">
        <v>298</v>
      </c>
      <c r="C10" s="150"/>
      <c r="D10" s="150">
        <v>1792603.79</v>
      </c>
    </row>
    <row r="11" spans="1:4" ht="12.75">
      <c r="A11" s="120"/>
      <c r="B11" s="149" t="s">
        <v>299</v>
      </c>
      <c r="C11" s="150"/>
      <c r="D11" s="150">
        <v>510.67</v>
      </c>
    </row>
    <row r="12" spans="1:4" ht="12.75">
      <c r="A12" s="120"/>
      <c r="B12" s="149" t="s">
        <v>307</v>
      </c>
      <c r="C12" s="150"/>
      <c r="D12" s="150">
        <v>27762.93</v>
      </c>
    </row>
    <row r="13" spans="1:8" s="141" customFormat="1" ht="12.75">
      <c r="A13" s="125"/>
      <c r="B13" s="147" t="s">
        <v>296</v>
      </c>
      <c r="C13" s="148"/>
      <c r="D13" s="148">
        <f>SUM(D14:D17)</f>
        <v>1500568.4000000001</v>
      </c>
      <c r="H13" s="167"/>
    </row>
    <row r="14" spans="1:4" ht="12.75">
      <c r="A14" s="120"/>
      <c r="B14" s="149" t="s">
        <v>300</v>
      </c>
      <c r="C14" s="150"/>
      <c r="D14" s="150">
        <v>1258852.96</v>
      </c>
    </row>
    <row r="15" spans="1:4" ht="12.75">
      <c r="A15" s="120"/>
      <c r="B15" s="149" t="s">
        <v>301</v>
      </c>
      <c r="C15" s="150"/>
      <c r="D15" s="150">
        <v>241710.37</v>
      </c>
    </row>
    <row r="16" spans="1:4" ht="12.75">
      <c r="A16" s="120"/>
      <c r="B16" s="149" t="s">
        <v>302</v>
      </c>
      <c r="C16" s="150"/>
      <c r="D16" s="150">
        <v>0.01</v>
      </c>
    </row>
    <row r="17" spans="1:4" ht="12.75">
      <c r="A17" s="120"/>
      <c r="B17" s="149" t="s">
        <v>303</v>
      </c>
      <c r="C17" s="150"/>
      <c r="D17" s="150">
        <v>5.06</v>
      </c>
    </row>
    <row r="18" spans="1:4" ht="18.75" customHeight="1">
      <c r="A18" s="120"/>
      <c r="B18" s="149"/>
      <c r="C18" s="150"/>
      <c r="D18" s="150"/>
    </row>
    <row r="19" spans="1:4" ht="15">
      <c r="A19" s="120"/>
      <c r="B19" s="143" t="s">
        <v>336</v>
      </c>
      <c r="C19" s="150"/>
      <c r="D19" s="163">
        <f>D21-D27</f>
        <v>1368805.4799999997</v>
      </c>
    </row>
    <row r="20" spans="1:4" ht="12.75">
      <c r="A20" s="125"/>
      <c r="B20" s="147"/>
      <c r="C20" s="148"/>
      <c r="D20" s="148"/>
    </row>
    <row r="21" spans="1:8" s="169" customFormat="1" ht="12.75">
      <c r="A21" s="125"/>
      <c r="B21" s="147" t="s">
        <v>311</v>
      </c>
      <c r="C21" s="148"/>
      <c r="D21" s="148">
        <f>D9</f>
        <v>1820877.39</v>
      </c>
      <c r="H21" s="170"/>
    </row>
    <row r="22" spans="1:4" ht="12.75">
      <c r="A22" s="120"/>
      <c r="B22" s="162"/>
      <c r="C22" s="156"/>
      <c r="D22" s="156"/>
    </row>
    <row r="23" spans="1:4" ht="12.75">
      <c r="A23" s="120"/>
      <c r="B23" s="162" t="s">
        <v>304</v>
      </c>
      <c r="C23" s="156"/>
      <c r="D23" s="156">
        <f>D13</f>
        <v>1500568.4000000001</v>
      </c>
    </row>
    <row r="24" spans="1:4" ht="12.75">
      <c r="A24" s="120"/>
      <c r="B24" s="162" t="s">
        <v>318</v>
      </c>
      <c r="C24" s="156"/>
      <c r="D24" s="156">
        <v>-628.54</v>
      </c>
    </row>
    <row r="25" spans="1:4" ht="12.75">
      <c r="A25" s="120"/>
      <c r="B25" s="158" t="s">
        <v>339</v>
      </c>
      <c r="C25" s="156"/>
      <c r="D25" s="156">
        <v>-1800</v>
      </c>
    </row>
    <row r="26" spans="1:4" ht="12.75">
      <c r="A26" s="120"/>
      <c r="B26" s="158" t="s">
        <v>340</v>
      </c>
      <c r="C26" s="156"/>
      <c r="D26" s="156">
        <v>-1046067.95</v>
      </c>
    </row>
    <row r="27" spans="1:8" s="141" customFormat="1" ht="18" customHeight="1">
      <c r="A27" s="152"/>
      <c r="B27" s="153" t="s">
        <v>305</v>
      </c>
      <c r="C27" s="154"/>
      <c r="D27" s="154">
        <f>SUM(D23:D26)</f>
        <v>452071.91000000015</v>
      </c>
      <c r="H27" s="167"/>
    </row>
    <row r="28" spans="1:8" s="141" customFormat="1" ht="16.5" customHeight="1">
      <c r="A28" s="152"/>
      <c r="B28" s="153"/>
      <c r="C28" s="154"/>
      <c r="D28" s="154"/>
      <c r="H28" s="167"/>
    </row>
    <row r="29" spans="1:8" s="141" customFormat="1" ht="18" customHeight="1">
      <c r="A29" s="152"/>
      <c r="B29" s="164" t="s">
        <v>337</v>
      </c>
      <c r="C29" s="163"/>
      <c r="D29" s="163">
        <f>D19</f>
        <v>1368805.4799999997</v>
      </c>
      <c r="H29" s="167"/>
    </row>
    <row r="30" spans="1:8" s="157" customFormat="1" ht="18" customHeight="1">
      <c r="A30" s="155"/>
      <c r="B30" s="162" t="s">
        <v>306</v>
      </c>
      <c r="C30" s="156"/>
      <c r="D30" s="156">
        <f>D7+1800</f>
        <v>322108.98999999976</v>
      </c>
      <c r="H30" s="168"/>
    </row>
    <row r="31" spans="1:8" s="157" customFormat="1" ht="18" customHeight="1">
      <c r="A31" s="155"/>
      <c r="B31" s="162" t="s">
        <v>342</v>
      </c>
      <c r="C31" s="156"/>
      <c r="D31" s="156">
        <v>628.54</v>
      </c>
      <c r="H31" s="168"/>
    </row>
    <row r="32" spans="1:8" s="157" customFormat="1" ht="18" customHeight="1">
      <c r="A32" s="155"/>
      <c r="B32" s="162" t="s">
        <v>341</v>
      </c>
      <c r="C32" s="156"/>
      <c r="D32" s="156">
        <v>1046067.95</v>
      </c>
      <c r="H32" s="168"/>
    </row>
    <row r="33" spans="1:8" s="141" customFormat="1" ht="18" customHeight="1">
      <c r="A33" s="152"/>
      <c r="B33" s="164" t="s">
        <v>308</v>
      </c>
      <c r="C33" s="163"/>
      <c r="D33" s="163">
        <f>D29-D30-D31-D32</f>
        <v>0</v>
      </c>
      <c r="H33" s="167"/>
    </row>
    <row r="34" spans="1:8" s="141" customFormat="1" ht="18" customHeight="1">
      <c r="A34" s="152"/>
      <c r="B34" s="153"/>
      <c r="C34" s="154"/>
      <c r="D34" s="154"/>
      <c r="H34" s="167"/>
    </row>
    <row r="35" spans="1:8" s="141" customFormat="1" ht="18" customHeight="1">
      <c r="A35" s="152"/>
      <c r="B35" s="153"/>
      <c r="C35" s="154"/>
      <c r="D35" s="154"/>
      <c r="H35" s="167"/>
    </row>
    <row r="36" spans="1:8" s="141" customFormat="1" ht="18" customHeight="1">
      <c r="A36" s="152"/>
      <c r="B36" s="153"/>
      <c r="C36" s="154"/>
      <c r="D36" s="154"/>
      <c r="H36" s="167"/>
    </row>
    <row r="37" spans="1:4" ht="12.75">
      <c r="A37" s="120"/>
      <c r="B37" s="149"/>
      <c r="C37" s="150"/>
      <c r="D37" s="150"/>
    </row>
    <row r="38" spans="1:4" ht="12.75">
      <c r="A38" s="125"/>
      <c r="B38" s="147" t="s">
        <v>338</v>
      </c>
      <c r="C38" s="148"/>
      <c r="D38" s="148"/>
    </row>
    <row r="39" spans="1:4" ht="12.75">
      <c r="A39" s="125"/>
      <c r="B39" s="147"/>
      <c r="C39" s="148"/>
      <c r="D39" s="148"/>
    </row>
    <row r="40" spans="1:4" ht="12.75">
      <c r="A40" s="125"/>
      <c r="B40" s="147"/>
      <c r="C40" s="148"/>
      <c r="D40" s="148"/>
    </row>
    <row r="41" spans="1:4" ht="12.75">
      <c r="A41" s="125"/>
      <c r="B41" s="147" t="s">
        <v>283</v>
      </c>
      <c r="C41" s="148"/>
      <c r="D41" s="148"/>
    </row>
    <row r="42" spans="1:4" ht="12.75">
      <c r="A42" s="151"/>
      <c r="B42" s="151"/>
      <c r="C42" s="151"/>
      <c r="D42" s="159"/>
    </row>
    <row r="43" spans="1:4" ht="12.75">
      <c r="A43" s="151"/>
      <c r="B43" s="151"/>
      <c r="C43" s="151"/>
      <c r="D43" s="159"/>
    </row>
    <row r="44" spans="1:4" ht="12.75">
      <c r="A44" s="151"/>
      <c r="B44" s="151"/>
      <c r="C44" s="151"/>
      <c r="D44" s="159"/>
    </row>
    <row r="45" spans="1:4" ht="12.75">
      <c r="A45" s="151"/>
      <c r="B45" s="151"/>
      <c r="C45" s="151"/>
      <c r="D45" s="159"/>
    </row>
    <row r="46" spans="1:4" ht="12.75">
      <c r="A46" s="151"/>
      <c r="B46" s="151"/>
      <c r="C46" s="151"/>
      <c r="D46" s="159"/>
    </row>
    <row r="47" spans="1:4" ht="12.75">
      <c r="A47" s="151"/>
      <c r="B47" s="151"/>
      <c r="C47" s="151"/>
      <c r="D47" s="159"/>
    </row>
  </sheetData>
  <sheetProtection/>
  <printOptions/>
  <pageMargins left="0.984251968503937" right="0.7874015748031497" top="0.7874015748031497" bottom="0.984251968503937" header="0.31496062992125984" footer="0.31496062992125984"/>
  <pageSetup horizontalDpi="600" verticalDpi="600" orientation="portrait" paperSize="9" r:id="rId1"/>
  <headerFooter>
    <oddFooter>&amp;RStrona 9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.00390625" style="0" customWidth="1"/>
    <col min="2" max="2" width="48.75390625" style="0" customWidth="1"/>
    <col min="3" max="3" width="15.75390625" style="0" customWidth="1"/>
    <col min="4" max="4" width="15.75390625" style="160" customWidth="1"/>
  </cols>
  <sheetData>
    <row r="1" spans="1:4" ht="12.75">
      <c r="A1" s="86"/>
      <c r="B1" s="106"/>
      <c r="C1" s="93"/>
      <c r="D1" s="93"/>
    </row>
    <row r="2" spans="1:4" s="141" customFormat="1" ht="18" customHeight="1">
      <c r="A2" s="152"/>
      <c r="B2" s="153"/>
      <c r="C2" s="154"/>
      <c r="D2" s="154"/>
    </row>
    <row r="3" spans="1:4" ht="12.75">
      <c r="A3" s="151"/>
      <c r="B3" s="151"/>
      <c r="C3" s="151"/>
      <c r="D3" s="159"/>
    </row>
    <row r="4" spans="1:4" ht="12.75">
      <c r="A4" s="151"/>
      <c r="B4" s="151"/>
      <c r="C4" s="151"/>
      <c r="D4" s="159"/>
    </row>
    <row r="5" spans="1:4" ht="12.75">
      <c r="A5" s="151"/>
      <c r="B5" s="151"/>
      <c r="C5" s="151"/>
      <c r="D5" s="159"/>
    </row>
    <row r="6" spans="1:4" ht="12.75">
      <c r="A6" s="151"/>
      <c r="B6" s="151"/>
      <c r="C6" s="151"/>
      <c r="D6" s="15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.25390625" style="16" bestFit="1" customWidth="1"/>
    <col min="2" max="2" width="1.875" style="16" bestFit="1" customWidth="1"/>
    <col min="3" max="3" width="55.25390625" style="16" customWidth="1"/>
    <col min="4" max="4" width="15.00390625" style="17" bestFit="1" customWidth="1"/>
    <col min="5" max="5" width="15.125" style="17" bestFit="1" customWidth="1"/>
    <col min="6" max="16384" width="9.125" style="16" customWidth="1"/>
  </cols>
  <sheetData>
    <row r="1" spans="1:5" ht="19.5" customHeight="1">
      <c r="A1" s="184" t="s">
        <v>322</v>
      </c>
      <c r="B1" s="184"/>
      <c r="C1" s="184"/>
      <c r="D1" s="184"/>
      <c r="E1" s="184"/>
    </row>
    <row r="2" spans="1:5" ht="19.5" customHeight="1">
      <c r="A2" s="185" t="s">
        <v>277</v>
      </c>
      <c r="B2" s="185"/>
      <c r="C2" s="185"/>
      <c r="D2" s="185"/>
      <c r="E2" s="185"/>
    </row>
    <row r="3" ht="18" customHeight="1"/>
    <row r="4" spans="1:5" s="15" customFormat="1" ht="18.75" customHeight="1">
      <c r="A4" s="181" t="s">
        <v>53</v>
      </c>
      <c r="B4" s="182"/>
      <c r="C4" s="183"/>
      <c r="D4" s="20" t="s">
        <v>312</v>
      </c>
      <c r="E4" s="20" t="s">
        <v>323</v>
      </c>
    </row>
    <row r="5" spans="1:5" s="15" customFormat="1" ht="18" customHeight="1">
      <c r="A5" s="18" t="s">
        <v>19</v>
      </c>
      <c r="B5" s="19"/>
      <c r="C5" s="25" t="s">
        <v>50</v>
      </c>
      <c r="D5" s="20">
        <f>SUM(D6:D7)</f>
        <v>1635204.5</v>
      </c>
      <c r="E5" s="20">
        <f>SUM(E6:E7)</f>
        <v>1792603.79</v>
      </c>
    </row>
    <row r="6" spans="1:5" ht="13.5" customHeight="1">
      <c r="A6" s="22"/>
      <c r="B6" s="23" t="s">
        <v>21</v>
      </c>
      <c r="C6" s="24" t="s">
        <v>51</v>
      </c>
      <c r="D6" s="21">
        <v>2200</v>
      </c>
      <c r="E6" s="21">
        <v>2910</v>
      </c>
    </row>
    <row r="7" spans="1:5" ht="13.5" customHeight="1">
      <c r="A7" s="22"/>
      <c r="B7" s="23" t="s">
        <v>22</v>
      </c>
      <c r="C7" s="24" t="s">
        <v>52</v>
      </c>
      <c r="D7" s="21">
        <f>D8+D15</f>
        <v>1633004.5</v>
      </c>
      <c r="E7" s="21">
        <f>E8+E15</f>
        <v>1789693.79</v>
      </c>
    </row>
    <row r="8" spans="1:5" ht="24">
      <c r="A8" s="22"/>
      <c r="B8" s="23"/>
      <c r="C8" s="28" t="s">
        <v>284</v>
      </c>
      <c r="D8" s="21">
        <f>SUM(D9:D14)</f>
        <v>1633004.5</v>
      </c>
      <c r="E8" s="21">
        <f>SUM(E9:E14)</f>
        <v>1789693.79</v>
      </c>
    </row>
    <row r="9" spans="1:5" ht="13.5" customHeight="1">
      <c r="A9" s="22"/>
      <c r="B9" s="23"/>
      <c r="C9" s="24" t="s">
        <v>314</v>
      </c>
      <c r="D9" s="21">
        <v>112350.34</v>
      </c>
      <c r="E9" s="21">
        <v>38545.35</v>
      </c>
    </row>
    <row r="10" spans="1:5" ht="13.5" customHeight="1">
      <c r="A10" s="22"/>
      <c r="B10" s="23"/>
      <c r="C10" s="24" t="s">
        <v>55</v>
      </c>
      <c r="D10" s="21">
        <v>2262</v>
      </c>
      <c r="E10" s="21">
        <v>188.5</v>
      </c>
    </row>
    <row r="11" spans="1:5" ht="13.5" customHeight="1">
      <c r="A11" s="22"/>
      <c r="B11" s="23"/>
      <c r="C11" s="24" t="s">
        <v>56</v>
      </c>
      <c r="D11" s="21">
        <v>10993.58</v>
      </c>
      <c r="E11" s="21">
        <v>3511.7</v>
      </c>
    </row>
    <row r="12" spans="1:5" ht="13.5" customHeight="1">
      <c r="A12" s="22"/>
      <c r="B12" s="23"/>
      <c r="C12" s="24" t="s">
        <v>57</v>
      </c>
      <c r="D12" s="21">
        <v>3200</v>
      </c>
      <c r="E12" s="21">
        <v>12423.8</v>
      </c>
    </row>
    <row r="13" spans="1:5" ht="13.5" customHeight="1">
      <c r="A13" s="22"/>
      <c r="B13" s="23"/>
      <c r="C13" s="24" t="s">
        <v>58</v>
      </c>
      <c r="D13" s="21">
        <v>254584.2</v>
      </c>
      <c r="E13" s="21">
        <v>191652.09</v>
      </c>
    </row>
    <row r="14" spans="1:5" ht="13.5" customHeight="1">
      <c r="A14" s="22"/>
      <c r="B14" s="23"/>
      <c r="C14" s="24" t="s">
        <v>315</v>
      </c>
      <c r="D14" s="21">
        <v>1249614.38</v>
      </c>
      <c r="E14" s="21">
        <v>1543372.35</v>
      </c>
    </row>
    <row r="15" spans="1:5" ht="13.5" customHeight="1">
      <c r="A15" s="22"/>
      <c r="B15" s="23"/>
      <c r="C15" s="24" t="s">
        <v>54</v>
      </c>
      <c r="D15" s="21">
        <f>SUM(D16)</f>
        <v>0</v>
      </c>
      <c r="E15" s="21">
        <f>SUM(E16)</f>
        <v>0</v>
      </c>
    </row>
    <row r="16" spans="1:5" ht="13.5" customHeight="1">
      <c r="A16" s="22"/>
      <c r="B16" s="23"/>
      <c r="C16" s="97" t="s">
        <v>273</v>
      </c>
      <c r="D16" s="21">
        <v>0</v>
      </c>
      <c r="E16" s="21">
        <v>0</v>
      </c>
    </row>
    <row r="17" spans="1:5" s="15" customFormat="1" ht="18" customHeight="1">
      <c r="A17" s="18" t="s">
        <v>20</v>
      </c>
      <c r="B17" s="19"/>
      <c r="C17" s="25" t="s">
        <v>59</v>
      </c>
      <c r="D17" s="20">
        <f>SUM(D18)</f>
        <v>1052223.54</v>
      </c>
      <c r="E17" s="20">
        <f>SUM(E18)</f>
        <v>1258852.96</v>
      </c>
    </row>
    <row r="18" spans="1:5" ht="24">
      <c r="A18" s="22"/>
      <c r="B18" s="23"/>
      <c r="C18" s="28" t="s">
        <v>60</v>
      </c>
      <c r="D18" s="21">
        <v>1052223.54</v>
      </c>
      <c r="E18" s="21">
        <v>1258852.96</v>
      </c>
    </row>
    <row r="19" spans="1:5" s="15" customFormat="1" ht="18" customHeight="1">
      <c r="A19" s="18" t="s">
        <v>61</v>
      </c>
      <c r="B19" s="19"/>
      <c r="C19" s="25" t="s">
        <v>63</v>
      </c>
      <c r="D19" s="20">
        <f>D5-D17</f>
        <v>582980.96</v>
      </c>
      <c r="E19" s="20">
        <f>E5-E17</f>
        <v>533750.8300000001</v>
      </c>
    </row>
    <row r="20" spans="1:5" s="15" customFormat="1" ht="18" customHeight="1">
      <c r="A20" s="18" t="s">
        <v>62</v>
      </c>
      <c r="B20" s="19"/>
      <c r="C20" s="25" t="s">
        <v>64</v>
      </c>
      <c r="D20" s="20">
        <f>SUM(D21:D26)</f>
        <v>152366.02000000002</v>
      </c>
      <c r="E20" s="20">
        <f>SUM(E21:E26)</f>
        <v>241710.37</v>
      </c>
    </row>
    <row r="21" spans="1:5" ht="13.5" customHeight="1">
      <c r="A21" s="22"/>
      <c r="B21" s="23"/>
      <c r="C21" s="24" t="s">
        <v>65</v>
      </c>
      <c r="D21" s="21">
        <v>472.19</v>
      </c>
      <c r="E21" s="21">
        <v>59.9</v>
      </c>
    </row>
    <row r="22" spans="1:5" ht="13.5" customHeight="1">
      <c r="A22" s="22"/>
      <c r="B22" s="23"/>
      <c r="C22" s="24" t="s">
        <v>66</v>
      </c>
      <c r="D22" s="21">
        <v>6657.35</v>
      </c>
      <c r="E22" s="21">
        <v>5486.47</v>
      </c>
    </row>
    <row r="23" spans="1:5" ht="13.5" customHeight="1">
      <c r="A23" s="22"/>
      <c r="B23" s="23"/>
      <c r="C23" s="24" t="s">
        <v>67</v>
      </c>
      <c r="D23" s="21">
        <v>141</v>
      </c>
      <c r="E23" s="21">
        <v>398.08</v>
      </c>
    </row>
    <row r="24" spans="1:5" ht="13.5" customHeight="1">
      <c r="A24" s="22"/>
      <c r="B24" s="23"/>
      <c r="C24" s="24" t="s">
        <v>68</v>
      </c>
      <c r="D24" s="21">
        <v>139487.03</v>
      </c>
      <c r="E24" s="21">
        <v>221366.33</v>
      </c>
    </row>
    <row r="25" spans="1:5" ht="13.5" customHeight="1">
      <c r="A25" s="22"/>
      <c r="B25" s="23"/>
      <c r="C25" s="24" t="s">
        <v>69</v>
      </c>
      <c r="D25" s="21">
        <v>0</v>
      </c>
      <c r="E25" s="21">
        <v>0</v>
      </c>
    </row>
    <row r="26" spans="1:5" ht="13.5" customHeight="1">
      <c r="A26" s="22"/>
      <c r="B26" s="23"/>
      <c r="C26" s="24" t="s">
        <v>70</v>
      </c>
      <c r="D26" s="21">
        <v>5608.45</v>
      </c>
      <c r="E26" s="21">
        <v>14399.59</v>
      </c>
    </row>
    <row r="27" spans="1:5" s="15" customFormat="1" ht="18" customHeight="1">
      <c r="A27" s="18" t="s">
        <v>71</v>
      </c>
      <c r="B27" s="19"/>
      <c r="C27" s="25" t="s">
        <v>77</v>
      </c>
      <c r="D27" s="20">
        <v>36.69</v>
      </c>
      <c r="E27" s="20">
        <v>510.67</v>
      </c>
    </row>
    <row r="28" spans="1:5" s="15" customFormat="1" ht="18" customHeight="1">
      <c r="A28" s="18" t="s">
        <v>72</v>
      </c>
      <c r="B28" s="19"/>
      <c r="C28" s="25" t="s">
        <v>78</v>
      </c>
      <c r="D28" s="20">
        <v>36</v>
      </c>
      <c r="E28" s="20">
        <v>0.01</v>
      </c>
    </row>
    <row r="29" spans="1:5" s="15" customFormat="1" ht="18" customHeight="1">
      <c r="A29" s="18" t="s">
        <v>73</v>
      </c>
      <c r="B29" s="19"/>
      <c r="C29" s="25" t="s">
        <v>79</v>
      </c>
      <c r="D29" s="20">
        <v>5857.66</v>
      </c>
      <c r="E29" s="20">
        <v>27762.93</v>
      </c>
    </row>
    <row r="30" spans="1:5" s="15" customFormat="1" ht="18" customHeight="1">
      <c r="A30" s="18" t="s">
        <v>74</v>
      </c>
      <c r="B30" s="19"/>
      <c r="C30" s="25" t="s">
        <v>80</v>
      </c>
      <c r="D30" s="20">
        <v>5.82</v>
      </c>
      <c r="E30" s="20">
        <v>5.06</v>
      </c>
    </row>
    <row r="31" spans="1:5" s="15" customFormat="1" ht="24">
      <c r="A31" s="26" t="s">
        <v>21</v>
      </c>
      <c r="B31" s="19"/>
      <c r="C31" s="27" t="s">
        <v>81</v>
      </c>
      <c r="D31" s="20">
        <f>D19-D20+D27-D28+D29-D30</f>
        <v>436467.4699999999</v>
      </c>
      <c r="E31" s="20">
        <f>E19-E20+E27-E28+E29-E30</f>
        <v>320308.99000000005</v>
      </c>
    </row>
    <row r="32" spans="1:5" s="15" customFormat="1" ht="18" customHeight="1">
      <c r="A32" s="18" t="s">
        <v>75</v>
      </c>
      <c r="B32" s="19"/>
      <c r="C32" s="25" t="s">
        <v>82</v>
      </c>
      <c r="D32" s="20">
        <f>SUM(D33:D34)</f>
        <v>0</v>
      </c>
      <c r="E32" s="20">
        <f>SUM(E33:E34)</f>
        <v>0</v>
      </c>
    </row>
    <row r="33" spans="1:5" ht="13.5" customHeight="1">
      <c r="A33" s="22"/>
      <c r="B33" s="23" t="s">
        <v>21</v>
      </c>
      <c r="C33" s="24" t="s">
        <v>83</v>
      </c>
      <c r="D33" s="21">
        <v>0</v>
      </c>
      <c r="E33" s="21">
        <v>0</v>
      </c>
    </row>
    <row r="34" spans="1:5" ht="13.5" customHeight="1">
      <c r="A34" s="22"/>
      <c r="B34" s="23" t="s">
        <v>22</v>
      </c>
      <c r="C34" s="24" t="s">
        <v>84</v>
      </c>
      <c r="D34" s="21">
        <v>0</v>
      </c>
      <c r="E34" s="21">
        <v>0</v>
      </c>
    </row>
    <row r="35" spans="1:5" s="15" customFormat="1" ht="18" customHeight="1">
      <c r="A35" s="18" t="s">
        <v>76</v>
      </c>
      <c r="B35" s="19"/>
      <c r="C35" s="25" t="s">
        <v>85</v>
      </c>
      <c r="D35" s="20">
        <f>SUM(D31:D32)</f>
        <v>436467.4699999999</v>
      </c>
      <c r="E35" s="20">
        <f>SUM(E31:E32)</f>
        <v>320308.99000000005</v>
      </c>
    </row>
    <row r="36" spans="1:5" ht="13.5" customHeight="1">
      <c r="A36" s="22"/>
      <c r="B36" s="23"/>
      <c r="C36" s="24" t="s">
        <v>278</v>
      </c>
      <c r="D36" s="21">
        <v>8</v>
      </c>
      <c r="E36" s="21">
        <v>0</v>
      </c>
    </row>
    <row r="37" spans="1:5" s="15" customFormat="1" ht="18" customHeight="1">
      <c r="A37" s="18" t="s">
        <v>279</v>
      </c>
      <c r="B37" s="19"/>
      <c r="C37" s="25" t="s">
        <v>280</v>
      </c>
      <c r="D37" s="20">
        <f>D35-D36</f>
        <v>436459.4699999999</v>
      </c>
      <c r="E37" s="20">
        <f>E35-E36</f>
        <v>320308.99000000005</v>
      </c>
    </row>
    <row r="38" spans="1:5" ht="13.5" customHeight="1">
      <c r="A38" s="22"/>
      <c r="B38" s="23" t="s">
        <v>21</v>
      </c>
      <c r="C38" s="24" t="s">
        <v>86</v>
      </c>
      <c r="D38" s="21"/>
      <c r="E38" s="21"/>
    </row>
    <row r="39" spans="1:5" ht="13.5" customHeight="1">
      <c r="A39" s="22"/>
      <c r="B39" s="23" t="s">
        <v>22</v>
      </c>
      <c r="C39" s="24" t="s">
        <v>87</v>
      </c>
      <c r="D39" s="21"/>
      <c r="E39" s="21"/>
    </row>
    <row r="41" ht="12">
      <c r="C41" s="161" t="s">
        <v>324</v>
      </c>
    </row>
  </sheetData>
  <sheetProtection/>
  <mergeCells count="3">
    <mergeCell ref="A4:C4"/>
    <mergeCell ref="A1:E1"/>
    <mergeCell ref="A2:E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25.00390625" style="31" customWidth="1"/>
    <col min="2" max="2" width="61.75390625" style="33" customWidth="1"/>
    <col min="3" max="16384" width="9.125" style="31" customWidth="1"/>
  </cols>
  <sheetData>
    <row r="1" spans="1:2" ht="24" customHeight="1">
      <c r="A1" s="186" t="s">
        <v>325</v>
      </c>
      <c r="B1" s="186"/>
    </row>
    <row r="2" spans="1:2" ht="11.25" customHeight="1">
      <c r="A2" s="30"/>
      <c r="B2" s="30"/>
    </row>
    <row r="3" ht="21" customHeight="1">
      <c r="A3" s="32" t="s">
        <v>100</v>
      </c>
    </row>
    <row r="6" spans="1:2" s="29" customFormat="1" ht="20.25" customHeight="1">
      <c r="A6" s="34" t="s">
        <v>53</v>
      </c>
      <c r="B6" s="35" t="s">
        <v>88</v>
      </c>
    </row>
    <row r="7" spans="1:2" ht="114.75">
      <c r="A7" s="36" t="s">
        <v>89</v>
      </c>
      <c r="B7" s="36" t="s">
        <v>97</v>
      </c>
    </row>
    <row r="8" spans="1:2" ht="102">
      <c r="A8" s="36" t="s">
        <v>90</v>
      </c>
      <c r="B8" s="36" t="s">
        <v>313</v>
      </c>
    </row>
    <row r="9" spans="1:2" ht="25.5">
      <c r="A9" s="37" t="s">
        <v>91</v>
      </c>
      <c r="B9" s="36" t="s">
        <v>285</v>
      </c>
    </row>
    <row r="10" spans="1:2" ht="63.75">
      <c r="A10" s="37" t="s">
        <v>92</v>
      </c>
      <c r="B10" s="36" t="s">
        <v>286</v>
      </c>
    </row>
    <row r="11" spans="1:2" ht="30" customHeight="1">
      <c r="A11" s="37" t="s">
        <v>93</v>
      </c>
      <c r="B11" s="36" t="s">
        <v>98</v>
      </c>
    </row>
    <row r="12" spans="1:2" ht="30" customHeight="1">
      <c r="A12" s="36" t="s">
        <v>94</v>
      </c>
      <c r="B12" s="36" t="s">
        <v>99</v>
      </c>
    </row>
    <row r="13" spans="1:2" ht="76.5">
      <c r="A13" s="37" t="s">
        <v>95</v>
      </c>
      <c r="B13" s="36" t="s">
        <v>287</v>
      </c>
    </row>
    <row r="14" spans="1:2" ht="30" customHeight="1">
      <c r="A14" s="37" t="s">
        <v>5</v>
      </c>
      <c r="B14" s="36" t="s">
        <v>102</v>
      </c>
    </row>
    <row r="15" spans="1:2" ht="30" customHeight="1">
      <c r="A15" s="36" t="s">
        <v>96</v>
      </c>
      <c r="B15" s="36" t="s">
        <v>99</v>
      </c>
    </row>
    <row r="18" ht="15" customHeight="1">
      <c r="A18" s="31" t="s">
        <v>326</v>
      </c>
    </row>
    <row r="19" ht="15" customHeight="1">
      <c r="A19" s="31" t="s">
        <v>101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&amp;RStrona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.625" style="38" bestFit="1" customWidth="1"/>
    <col min="2" max="2" width="18.75390625" style="33" customWidth="1"/>
    <col min="3" max="3" width="11.75390625" style="31" bestFit="1" customWidth="1"/>
    <col min="4" max="4" width="10.875" style="31" bestFit="1" customWidth="1"/>
    <col min="5" max="5" width="11.625" style="31" bestFit="1" customWidth="1"/>
    <col min="6" max="6" width="13.125" style="31" bestFit="1" customWidth="1"/>
    <col min="7" max="7" width="8.875" style="31" bestFit="1" customWidth="1"/>
    <col min="8" max="8" width="11.625" style="31" bestFit="1" customWidth="1"/>
    <col min="9" max="16384" width="9.125" style="31" customWidth="1"/>
  </cols>
  <sheetData>
    <row r="1" ht="15.75">
      <c r="B1" s="42" t="s">
        <v>120</v>
      </c>
    </row>
    <row r="2" ht="19.5" customHeight="1"/>
    <row r="3" spans="1:8" s="54" customFormat="1" ht="48">
      <c r="A3" s="187" t="s">
        <v>103</v>
      </c>
      <c r="B3" s="188"/>
      <c r="C3" s="53" t="s">
        <v>104</v>
      </c>
      <c r="D3" s="53" t="s">
        <v>105</v>
      </c>
      <c r="E3" s="53" t="s">
        <v>106</v>
      </c>
      <c r="F3" s="53" t="s">
        <v>124</v>
      </c>
      <c r="G3" s="53" t="s">
        <v>107</v>
      </c>
      <c r="H3" s="53" t="s">
        <v>108</v>
      </c>
    </row>
    <row r="4" spans="1:8" s="16" customFormat="1" ht="36">
      <c r="A4" s="55" t="s">
        <v>110</v>
      </c>
      <c r="B4" s="28" t="s">
        <v>115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f>C4+D4+E4-F4-G4</f>
        <v>0</v>
      </c>
    </row>
    <row r="5" spans="1:8" s="16" customFormat="1" ht="36">
      <c r="A5" s="55" t="s">
        <v>111</v>
      </c>
      <c r="B5" s="28" t="s">
        <v>116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f>C5+D5+E5-F5-G5</f>
        <v>0</v>
      </c>
    </row>
    <row r="6" spans="1:8" s="16" customFormat="1" ht="24">
      <c r="A6" s="55" t="s">
        <v>112</v>
      </c>
      <c r="B6" s="28" t="s">
        <v>117</v>
      </c>
      <c r="C6" s="21">
        <v>9790</v>
      </c>
      <c r="D6" s="21">
        <v>0</v>
      </c>
      <c r="E6" s="21">
        <v>0</v>
      </c>
      <c r="F6" s="21">
        <v>0</v>
      </c>
      <c r="G6" s="21">
        <v>0</v>
      </c>
      <c r="H6" s="21">
        <f>C6+D6+E6-F6-G6</f>
        <v>9790</v>
      </c>
    </row>
    <row r="7" spans="1:8" s="16" customFormat="1" ht="24.75" customHeight="1">
      <c r="A7" s="22" t="s">
        <v>113</v>
      </c>
      <c r="B7" s="28" t="s">
        <v>118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f>C7+D7+E7-F7-G7</f>
        <v>0</v>
      </c>
    </row>
    <row r="8" spans="1:8" s="16" customFormat="1" ht="25.5" customHeight="1">
      <c r="A8" s="22" t="s">
        <v>114</v>
      </c>
      <c r="B8" s="28" t="s">
        <v>119</v>
      </c>
      <c r="C8" s="21">
        <v>27336.76</v>
      </c>
      <c r="D8" s="21">
        <v>0</v>
      </c>
      <c r="E8" s="21">
        <v>0</v>
      </c>
      <c r="F8" s="21">
        <v>0</v>
      </c>
      <c r="G8" s="21">
        <v>0</v>
      </c>
      <c r="H8" s="21">
        <f>C8+D8+E8-F8-G8</f>
        <v>27336.76</v>
      </c>
    </row>
    <row r="9" spans="1:8" s="16" customFormat="1" ht="27" customHeight="1">
      <c r="A9" s="55"/>
      <c r="B9" s="27" t="s">
        <v>109</v>
      </c>
      <c r="C9" s="20">
        <f aca="true" t="shared" si="0" ref="C9:H9">SUM(C4:C8)</f>
        <v>37126.759999999995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37126.759999999995</v>
      </c>
    </row>
    <row r="12" ht="15.75">
      <c r="B12" s="42" t="s">
        <v>121</v>
      </c>
    </row>
    <row r="13" ht="20.25" customHeight="1"/>
    <row r="14" spans="1:8" s="57" customFormat="1" ht="48">
      <c r="A14" s="187" t="s">
        <v>103</v>
      </c>
      <c r="B14" s="188"/>
      <c r="C14" s="53" t="s">
        <v>104</v>
      </c>
      <c r="D14" s="56" t="s">
        <v>105</v>
      </c>
      <c r="E14" s="56" t="s">
        <v>327</v>
      </c>
      <c r="F14" s="53" t="s">
        <v>122</v>
      </c>
      <c r="G14" s="53" t="s">
        <v>123</v>
      </c>
      <c r="H14" s="53" t="s">
        <v>108</v>
      </c>
    </row>
    <row r="15" spans="1:8" s="16" customFormat="1" ht="36">
      <c r="A15" s="55" t="s">
        <v>110</v>
      </c>
      <c r="B15" s="28" t="s">
        <v>115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>C15+D15+E15+F15-G15</f>
        <v>0</v>
      </c>
    </row>
    <row r="16" spans="1:8" s="16" customFormat="1" ht="36">
      <c r="A16" s="55" t="s">
        <v>111</v>
      </c>
      <c r="B16" s="28" t="s">
        <v>116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>C16+D16+E16+F16-G16</f>
        <v>0</v>
      </c>
    </row>
    <row r="17" spans="1:8" s="16" customFormat="1" ht="24">
      <c r="A17" s="55" t="s">
        <v>112</v>
      </c>
      <c r="B17" s="28" t="s">
        <v>117</v>
      </c>
      <c r="C17" s="21">
        <v>3536.67</v>
      </c>
      <c r="D17" s="21">
        <v>0</v>
      </c>
      <c r="E17" s="21">
        <v>629</v>
      </c>
      <c r="F17" s="21">
        <v>0</v>
      </c>
      <c r="G17" s="21">
        <v>0</v>
      </c>
      <c r="H17" s="21">
        <f>C17+D17+E17+F17-G17</f>
        <v>4165.67</v>
      </c>
    </row>
    <row r="18" spans="1:8" s="16" customFormat="1" ht="25.5" customHeight="1">
      <c r="A18" s="22" t="s">
        <v>113</v>
      </c>
      <c r="B18" s="28" t="s">
        <v>118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>C18+D18+E18+F18-G18</f>
        <v>0</v>
      </c>
    </row>
    <row r="19" spans="1:8" s="16" customFormat="1" ht="25.5" customHeight="1">
      <c r="A19" s="22" t="s">
        <v>114</v>
      </c>
      <c r="B19" s="28" t="s">
        <v>119</v>
      </c>
      <c r="C19" s="21">
        <v>10400.83</v>
      </c>
      <c r="D19" s="21">
        <v>0</v>
      </c>
      <c r="E19" s="21">
        <v>1866.31</v>
      </c>
      <c r="F19" s="21">
        <v>0</v>
      </c>
      <c r="G19" s="21">
        <v>0</v>
      </c>
      <c r="H19" s="21">
        <f>C19+D19+E19+F19-G19</f>
        <v>12267.14</v>
      </c>
    </row>
    <row r="20" spans="1:8" s="16" customFormat="1" ht="27" customHeight="1">
      <c r="A20" s="55"/>
      <c r="B20" s="27" t="s">
        <v>109</v>
      </c>
      <c r="C20" s="20">
        <f aca="true" t="shared" si="1" ref="C20:H20">SUM(C15:C19)</f>
        <v>13937.5</v>
      </c>
      <c r="D20" s="20">
        <f t="shared" si="1"/>
        <v>0</v>
      </c>
      <c r="E20" s="20">
        <f t="shared" si="1"/>
        <v>2495.31</v>
      </c>
      <c r="F20" s="20">
        <f t="shared" si="1"/>
        <v>0</v>
      </c>
      <c r="G20" s="20">
        <f t="shared" si="1"/>
        <v>0</v>
      </c>
      <c r="H20" s="20">
        <f t="shared" si="1"/>
        <v>16432.809999999998</v>
      </c>
    </row>
    <row r="23" ht="15.75">
      <c r="B23" s="42" t="s">
        <v>148</v>
      </c>
    </row>
    <row r="24" ht="18" customHeight="1"/>
    <row r="25" spans="1:8" s="59" customFormat="1" ht="18" customHeight="1">
      <c r="A25" s="58"/>
      <c r="B25" s="47"/>
      <c r="C25" s="189" t="s">
        <v>150</v>
      </c>
      <c r="D25" s="189"/>
      <c r="E25" s="191" t="s">
        <v>154</v>
      </c>
      <c r="F25" s="191"/>
      <c r="G25" s="189" t="s">
        <v>155</v>
      </c>
      <c r="H25" s="191"/>
    </row>
    <row r="26" spans="1:8" s="59" customFormat="1" ht="15" customHeight="1">
      <c r="A26" s="60"/>
      <c r="B26" s="45"/>
      <c r="C26" s="190"/>
      <c r="D26" s="190"/>
      <c r="E26" s="61" t="s">
        <v>152</v>
      </c>
      <c r="F26" s="61" t="s">
        <v>153</v>
      </c>
      <c r="G26" s="192"/>
      <c r="H26" s="192"/>
    </row>
    <row r="27" spans="1:8" s="16" customFormat="1" ht="18" customHeight="1">
      <c r="A27" s="193" t="s">
        <v>149</v>
      </c>
      <c r="B27" s="194"/>
      <c r="C27" s="197">
        <v>0</v>
      </c>
      <c r="D27" s="197"/>
      <c r="E27" s="62">
        <v>0</v>
      </c>
      <c r="F27" s="62">
        <v>0</v>
      </c>
      <c r="G27" s="197">
        <v>0</v>
      </c>
      <c r="H27" s="197"/>
    </row>
    <row r="28" spans="1:8" s="15" customFormat="1" ht="25.5" customHeight="1">
      <c r="A28" s="195" t="s">
        <v>151</v>
      </c>
      <c r="B28" s="196"/>
      <c r="C28" s="198">
        <f>SUM(C27)</f>
        <v>0</v>
      </c>
      <c r="D28" s="198"/>
      <c r="E28" s="63">
        <f>SUM(E27)</f>
        <v>0</v>
      </c>
      <c r="F28" s="63">
        <f>SUM(F27)</f>
        <v>0</v>
      </c>
      <c r="G28" s="198">
        <f>SUM(G27)</f>
        <v>0</v>
      </c>
      <c r="H28" s="198"/>
    </row>
  </sheetData>
  <sheetProtection/>
  <mergeCells count="11">
    <mergeCell ref="A28:B28"/>
    <mergeCell ref="C27:D27"/>
    <mergeCell ref="C28:D28"/>
    <mergeCell ref="G27:H27"/>
    <mergeCell ref="G28:H28"/>
    <mergeCell ref="A3:B3"/>
    <mergeCell ref="A14:B14"/>
    <mergeCell ref="C25:D26"/>
    <mergeCell ref="E25:F25"/>
    <mergeCell ref="G25:H26"/>
    <mergeCell ref="A27:B27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Footer>&amp;RStrona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3">
      <selection activeCell="E14" sqref="E14"/>
    </sheetView>
  </sheetViews>
  <sheetFormatPr defaultColWidth="9.00390625" defaultRowHeight="12.75"/>
  <cols>
    <col min="1" max="1" width="2.625" style="38" bestFit="1" customWidth="1"/>
    <col min="2" max="2" width="20.75390625" style="33" customWidth="1"/>
    <col min="3" max="3" width="14.25390625" style="31" customWidth="1"/>
    <col min="4" max="4" width="12.75390625" style="31" customWidth="1"/>
    <col min="5" max="5" width="13.125" style="31" bestFit="1" customWidth="1"/>
    <col min="6" max="6" width="12.75390625" style="31" customWidth="1"/>
    <col min="7" max="7" width="11.875" style="31" bestFit="1" customWidth="1"/>
    <col min="8" max="16384" width="9.125" style="31" customWidth="1"/>
  </cols>
  <sheetData>
    <row r="2" ht="15.75">
      <c r="B2" s="42" t="s">
        <v>180</v>
      </c>
    </row>
    <row r="3" ht="24" customHeight="1"/>
    <row r="4" spans="1:7" s="16" customFormat="1" ht="19.5" customHeight="1">
      <c r="A4" s="189" t="s">
        <v>103</v>
      </c>
      <c r="B4" s="189"/>
      <c r="C4" s="189" t="s">
        <v>104</v>
      </c>
      <c r="D4" s="191" t="s">
        <v>154</v>
      </c>
      <c r="E4" s="202"/>
      <c r="F4" s="189" t="s">
        <v>108</v>
      </c>
      <c r="G4" s="189"/>
    </row>
    <row r="5" spans="1:7" s="54" customFormat="1" ht="21" customHeight="1">
      <c r="A5" s="189"/>
      <c r="B5" s="189"/>
      <c r="C5" s="189"/>
      <c r="D5" s="53" t="s">
        <v>152</v>
      </c>
      <c r="E5" s="52" t="s">
        <v>153</v>
      </c>
      <c r="F5" s="189"/>
      <c r="G5" s="189"/>
    </row>
    <row r="6" spans="1:7" s="16" customFormat="1" ht="27" customHeight="1">
      <c r="A6" s="55" t="s">
        <v>110</v>
      </c>
      <c r="B6" s="28" t="s">
        <v>186</v>
      </c>
      <c r="C6" s="21">
        <v>0</v>
      </c>
      <c r="D6" s="21">
        <v>0</v>
      </c>
      <c r="E6" s="64">
        <v>0</v>
      </c>
      <c r="F6" s="199">
        <v>0</v>
      </c>
      <c r="G6" s="199"/>
    </row>
    <row r="7" spans="1:7" s="16" customFormat="1" ht="36">
      <c r="A7" s="55" t="s">
        <v>111</v>
      </c>
      <c r="B7" s="28" t="s">
        <v>116</v>
      </c>
      <c r="C7" s="21">
        <v>0</v>
      </c>
      <c r="D7" s="21">
        <v>0</v>
      </c>
      <c r="E7" s="64">
        <v>0</v>
      </c>
      <c r="F7" s="199">
        <v>0</v>
      </c>
      <c r="G7" s="199"/>
    </row>
    <row r="8" spans="1:7" s="16" customFormat="1" ht="27" customHeight="1">
      <c r="A8" s="55" t="s">
        <v>112</v>
      </c>
      <c r="B8" s="28" t="s">
        <v>185</v>
      </c>
      <c r="C8" s="21">
        <v>0</v>
      </c>
      <c r="D8" s="21">
        <v>0</v>
      </c>
      <c r="E8" s="64">
        <v>0</v>
      </c>
      <c r="F8" s="199">
        <v>0</v>
      </c>
      <c r="G8" s="199"/>
    </row>
    <row r="9" spans="1:7" s="16" customFormat="1" ht="24.75" customHeight="1">
      <c r="A9" s="22" t="s">
        <v>113</v>
      </c>
      <c r="B9" s="28" t="s">
        <v>118</v>
      </c>
      <c r="C9" s="21">
        <v>0</v>
      </c>
      <c r="D9" s="21">
        <v>0</v>
      </c>
      <c r="E9" s="64">
        <v>0</v>
      </c>
      <c r="F9" s="199">
        <v>0</v>
      </c>
      <c r="G9" s="199"/>
    </row>
    <row r="10" spans="1:7" s="16" customFormat="1" ht="25.5" customHeight="1">
      <c r="A10" s="22" t="s">
        <v>114</v>
      </c>
      <c r="B10" s="28" t="s">
        <v>119</v>
      </c>
      <c r="C10" s="21">
        <v>0</v>
      </c>
      <c r="D10" s="21">
        <v>0</v>
      </c>
      <c r="E10" s="64">
        <v>0</v>
      </c>
      <c r="F10" s="199">
        <v>0</v>
      </c>
      <c r="G10" s="199"/>
    </row>
    <row r="11" spans="1:7" s="16" customFormat="1" ht="27" customHeight="1">
      <c r="A11" s="55"/>
      <c r="B11" s="27" t="s">
        <v>109</v>
      </c>
      <c r="C11" s="21">
        <f>SUM(C6:C10)</f>
        <v>0</v>
      </c>
      <c r="D11" s="21">
        <f>SUM(D6:D10)</f>
        <v>0</v>
      </c>
      <c r="E11" s="64">
        <f>SUM(E6:E10)</f>
        <v>0</v>
      </c>
      <c r="F11" s="199">
        <f>SUM(F6:F10)</f>
        <v>0</v>
      </c>
      <c r="G11" s="199"/>
    </row>
    <row r="12" ht="15" customHeight="1"/>
    <row r="13" ht="15" customHeight="1"/>
    <row r="14" ht="15" customHeight="1"/>
    <row r="15" ht="15.75">
      <c r="B15" s="42" t="s">
        <v>181</v>
      </c>
    </row>
    <row r="16" ht="24" customHeight="1"/>
    <row r="17" spans="1:7" s="43" customFormat="1" ht="42" customHeight="1">
      <c r="A17" s="203" t="s">
        <v>103</v>
      </c>
      <c r="B17" s="204"/>
      <c r="C17" s="35" t="s">
        <v>104</v>
      </c>
      <c r="D17" s="46" t="s">
        <v>106</v>
      </c>
      <c r="E17" s="35" t="s">
        <v>107</v>
      </c>
      <c r="F17" s="200" t="s">
        <v>108</v>
      </c>
      <c r="G17" s="200"/>
    </row>
    <row r="18" spans="1:7" ht="25.5">
      <c r="A18" s="40" t="s">
        <v>110</v>
      </c>
      <c r="B18" s="41" t="s">
        <v>182</v>
      </c>
      <c r="C18" s="44">
        <v>5750.5</v>
      </c>
      <c r="D18" s="50">
        <v>188.5</v>
      </c>
      <c r="E18" s="44">
        <v>0</v>
      </c>
      <c r="F18" s="201">
        <f>C18+D18-E18</f>
        <v>5939</v>
      </c>
      <c r="G18" s="201"/>
    </row>
    <row r="19" spans="1:7" ht="27" customHeight="1">
      <c r="A19" s="40"/>
      <c r="B19" s="39" t="s">
        <v>109</v>
      </c>
      <c r="C19" s="124">
        <f>SUM(C18:C18)</f>
        <v>5750.5</v>
      </c>
      <c r="D19" s="140">
        <f>SUM(D18:D18)</f>
        <v>188.5</v>
      </c>
      <c r="E19" s="124">
        <f>SUM(E18:E18)</f>
        <v>0</v>
      </c>
      <c r="F19" s="205">
        <f>SUM(F18:F18)</f>
        <v>5939</v>
      </c>
      <c r="G19" s="205"/>
    </row>
    <row r="20" ht="15" customHeight="1"/>
    <row r="21" ht="17.25" customHeight="1"/>
    <row r="22" ht="16.5" customHeight="1"/>
    <row r="23" ht="15.75">
      <c r="B23" s="42" t="s">
        <v>183</v>
      </c>
    </row>
    <row r="24" ht="24" customHeight="1"/>
    <row r="25" spans="1:7" s="43" customFormat="1" ht="39" customHeight="1">
      <c r="A25" s="203" t="s">
        <v>103</v>
      </c>
      <c r="B25" s="204"/>
      <c r="C25" s="35" t="s">
        <v>104</v>
      </c>
      <c r="D25" s="35" t="s">
        <v>327</v>
      </c>
      <c r="E25" s="35" t="s">
        <v>184</v>
      </c>
      <c r="F25" s="35" t="s">
        <v>153</v>
      </c>
      <c r="G25" s="35" t="s">
        <v>108</v>
      </c>
    </row>
    <row r="26" spans="1:7" ht="25.5">
      <c r="A26" s="40" t="s">
        <v>110</v>
      </c>
      <c r="B26" s="41" t="s">
        <v>182</v>
      </c>
      <c r="C26" s="44">
        <v>5562</v>
      </c>
      <c r="D26" s="44">
        <v>377</v>
      </c>
      <c r="E26" s="44">
        <v>0</v>
      </c>
      <c r="F26" s="44">
        <v>0</v>
      </c>
      <c r="G26" s="44">
        <f>C26+D26+E26-F26</f>
        <v>5939</v>
      </c>
    </row>
    <row r="27" spans="1:7" ht="27" customHeight="1">
      <c r="A27" s="40"/>
      <c r="B27" s="39" t="s">
        <v>109</v>
      </c>
      <c r="C27" s="124">
        <f>SUM(C26:C26)</f>
        <v>5562</v>
      </c>
      <c r="D27" s="124">
        <f>SUM(D26:D26)</f>
        <v>377</v>
      </c>
      <c r="E27" s="124">
        <f>SUM(E26:E26)</f>
        <v>0</v>
      </c>
      <c r="F27" s="124">
        <f>SUM(F26:F26)</f>
        <v>0</v>
      </c>
      <c r="G27" s="124">
        <f>SUM(G26)</f>
        <v>5939</v>
      </c>
    </row>
  </sheetData>
  <sheetProtection/>
  <mergeCells count="15">
    <mergeCell ref="A4:B5"/>
    <mergeCell ref="C4:C5"/>
    <mergeCell ref="A17:B17"/>
    <mergeCell ref="F19:G19"/>
    <mergeCell ref="A25:B25"/>
    <mergeCell ref="F4:G5"/>
    <mergeCell ref="F6:G6"/>
    <mergeCell ref="F7:G7"/>
    <mergeCell ref="F8:G8"/>
    <mergeCell ref="F9:G9"/>
    <mergeCell ref="F10:G10"/>
    <mergeCell ref="F11:G11"/>
    <mergeCell ref="F17:G17"/>
    <mergeCell ref="F18:G18"/>
    <mergeCell ref="D4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&amp;RStrona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.625" style="0" bestFit="1" customWidth="1"/>
    <col min="2" max="2" width="19.75390625" style="0" customWidth="1"/>
    <col min="3" max="3" width="11.75390625" style="0" bestFit="1" customWidth="1"/>
    <col min="4" max="4" width="11.625" style="0" bestFit="1" customWidth="1"/>
    <col min="5" max="5" width="12.75390625" style="0" customWidth="1"/>
    <col min="6" max="6" width="13.125" style="0" bestFit="1" customWidth="1"/>
    <col min="7" max="7" width="11.75390625" style="0" customWidth="1"/>
    <col min="8" max="8" width="11.625" style="0" bestFit="1" customWidth="1"/>
  </cols>
  <sheetData>
    <row r="1" s="51" customFormat="1" ht="15.75">
      <c r="B1" s="51" t="s">
        <v>288</v>
      </c>
    </row>
    <row r="2" ht="15" customHeight="1"/>
    <row r="3" ht="15" customHeight="1"/>
    <row r="4" spans="1:8" s="15" customFormat="1" ht="16.5" customHeight="1">
      <c r="A4" s="211"/>
      <c r="B4" s="212"/>
      <c r="C4" s="206" t="s">
        <v>201</v>
      </c>
      <c r="D4" s="207"/>
      <c r="E4" s="202" t="s">
        <v>154</v>
      </c>
      <c r="F4" s="210"/>
      <c r="G4" s="206" t="s">
        <v>155</v>
      </c>
      <c r="H4" s="207"/>
    </row>
    <row r="5" spans="1:8" s="15" customFormat="1" ht="16.5" customHeight="1">
      <c r="A5" s="213"/>
      <c r="B5" s="180"/>
      <c r="C5" s="208"/>
      <c r="D5" s="209"/>
      <c r="E5" s="65" t="s">
        <v>152</v>
      </c>
      <c r="F5" s="65" t="s">
        <v>153</v>
      </c>
      <c r="G5" s="208"/>
      <c r="H5" s="209"/>
    </row>
    <row r="6" spans="1:8" s="66" customFormat="1" ht="19.5" customHeight="1">
      <c r="A6" s="22" t="s">
        <v>110</v>
      </c>
      <c r="B6" s="24" t="s">
        <v>202</v>
      </c>
      <c r="C6" s="199">
        <v>0</v>
      </c>
      <c r="D6" s="199"/>
      <c r="E6" s="21">
        <v>0</v>
      </c>
      <c r="F6" s="21">
        <v>0</v>
      </c>
      <c r="G6" s="199">
        <f>C6+E6-F6</f>
        <v>0</v>
      </c>
      <c r="H6" s="199"/>
    </row>
    <row r="7" spans="1:8" s="66" customFormat="1" ht="24">
      <c r="A7" s="55" t="s">
        <v>111</v>
      </c>
      <c r="B7" s="67" t="s">
        <v>206</v>
      </c>
      <c r="C7" s="199">
        <v>0</v>
      </c>
      <c r="D7" s="199"/>
      <c r="E7" s="21">
        <v>0</v>
      </c>
      <c r="F7" s="21">
        <v>0</v>
      </c>
      <c r="G7" s="199">
        <f aca="true" t="shared" si="0" ref="G7:G13">C7+E7-F7</f>
        <v>0</v>
      </c>
      <c r="H7" s="199"/>
    </row>
    <row r="8" spans="1:8" s="66" customFormat="1" ht="25.5" customHeight="1">
      <c r="A8" s="55" t="s">
        <v>112</v>
      </c>
      <c r="B8" s="67" t="s">
        <v>207</v>
      </c>
      <c r="C8" s="199">
        <v>0</v>
      </c>
      <c r="D8" s="199"/>
      <c r="E8" s="21">
        <v>0</v>
      </c>
      <c r="F8" s="21">
        <v>0</v>
      </c>
      <c r="G8" s="199">
        <f t="shared" si="0"/>
        <v>0</v>
      </c>
      <c r="H8" s="199"/>
    </row>
    <row r="9" spans="1:8" s="66" customFormat="1" ht="19.5" customHeight="1">
      <c r="A9" s="68"/>
      <c r="B9" s="24" t="s">
        <v>203</v>
      </c>
      <c r="C9" s="199">
        <v>0</v>
      </c>
      <c r="D9" s="199"/>
      <c r="E9" s="21">
        <v>0</v>
      </c>
      <c r="F9" s="21">
        <v>0</v>
      </c>
      <c r="G9" s="199">
        <f t="shared" si="0"/>
        <v>0</v>
      </c>
      <c r="H9" s="199"/>
    </row>
    <row r="10" spans="1:8" s="66" customFormat="1" ht="24">
      <c r="A10" s="68"/>
      <c r="B10" s="67" t="s">
        <v>204</v>
      </c>
      <c r="C10" s="199">
        <v>0</v>
      </c>
      <c r="D10" s="199"/>
      <c r="E10" s="21">
        <v>0</v>
      </c>
      <c r="F10" s="21">
        <v>0</v>
      </c>
      <c r="G10" s="199">
        <f t="shared" si="0"/>
        <v>0</v>
      </c>
      <c r="H10" s="199"/>
    </row>
    <row r="11" spans="1:8" s="66" customFormat="1" ht="19.5" customHeight="1">
      <c r="A11" s="68"/>
      <c r="B11" s="24" t="s">
        <v>205</v>
      </c>
      <c r="C11" s="199">
        <v>0</v>
      </c>
      <c r="D11" s="199"/>
      <c r="E11" s="21">
        <v>0</v>
      </c>
      <c r="F11" s="21">
        <v>0</v>
      </c>
      <c r="G11" s="199">
        <f t="shared" si="0"/>
        <v>0</v>
      </c>
      <c r="H11" s="199"/>
    </row>
    <row r="12" spans="1:8" s="66" customFormat="1" ht="30" customHeight="1">
      <c r="A12" s="68"/>
      <c r="B12" s="67" t="s">
        <v>208</v>
      </c>
      <c r="C12" s="199">
        <v>0</v>
      </c>
      <c r="D12" s="199"/>
      <c r="E12" s="21">
        <v>0</v>
      </c>
      <c r="F12" s="21">
        <v>0</v>
      </c>
      <c r="G12" s="199">
        <f t="shared" si="0"/>
        <v>0</v>
      </c>
      <c r="H12" s="199"/>
    </row>
    <row r="13" spans="1:8" s="66" customFormat="1" ht="24">
      <c r="A13" s="55" t="s">
        <v>113</v>
      </c>
      <c r="B13" s="67" t="s">
        <v>209</v>
      </c>
      <c r="C13" s="199">
        <v>0</v>
      </c>
      <c r="D13" s="199"/>
      <c r="E13" s="21">
        <v>0</v>
      </c>
      <c r="F13" s="21">
        <v>0</v>
      </c>
      <c r="G13" s="199">
        <f t="shared" si="0"/>
        <v>0</v>
      </c>
      <c r="H13" s="199"/>
    </row>
    <row r="14" spans="1:8" s="66" customFormat="1" ht="24" customHeight="1">
      <c r="A14" s="68"/>
      <c r="B14" s="27" t="s">
        <v>147</v>
      </c>
      <c r="C14" s="199">
        <f>SUM(C6:D13)</f>
        <v>0</v>
      </c>
      <c r="D14" s="199"/>
      <c r="E14" s="21">
        <f>SUM(E6:E13)</f>
        <v>0</v>
      </c>
      <c r="F14" s="21">
        <f>SUM(F6:F13)</f>
        <v>0</v>
      </c>
      <c r="G14" s="199">
        <f>SUM(G6:H13)</f>
        <v>0</v>
      </c>
      <c r="H14" s="199"/>
    </row>
    <row r="15" ht="16.5" customHeight="1"/>
    <row r="16" ht="16.5" customHeight="1"/>
    <row r="17" ht="16.5" customHeight="1"/>
    <row r="18" ht="16.5" customHeight="1"/>
    <row r="19" s="51" customFormat="1" ht="15.75">
      <c r="B19" s="51" t="s">
        <v>289</v>
      </c>
    </row>
    <row r="20" s="51" customFormat="1" ht="15.75">
      <c r="B20" s="51" t="s">
        <v>187</v>
      </c>
    </row>
    <row r="21" ht="27" customHeight="1"/>
    <row r="22" spans="1:8" s="59" customFormat="1" ht="18" customHeight="1">
      <c r="A22" s="211" t="s">
        <v>210</v>
      </c>
      <c r="B22" s="212"/>
      <c r="C22" s="191" t="s">
        <v>189</v>
      </c>
      <c r="D22" s="191"/>
      <c r="E22" s="191"/>
      <c r="F22" s="191"/>
      <c r="G22" s="191" t="s">
        <v>147</v>
      </c>
      <c r="H22" s="191"/>
    </row>
    <row r="23" spans="1:8" s="59" customFormat="1" ht="18" customHeight="1">
      <c r="A23" s="214"/>
      <c r="B23" s="215"/>
      <c r="C23" s="191" t="s">
        <v>190</v>
      </c>
      <c r="D23" s="191"/>
      <c r="E23" s="191" t="s">
        <v>194</v>
      </c>
      <c r="F23" s="191"/>
      <c r="G23" s="191"/>
      <c r="H23" s="191"/>
    </row>
    <row r="24" spans="1:8" s="59" customFormat="1" ht="18" customHeight="1">
      <c r="A24" s="214"/>
      <c r="B24" s="215"/>
      <c r="C24" s="191" t="s">
        <v>191</v>
      </c>
      <c r="D24" s="191"/>
      <c r="E24" s="191"/>
      <c r="F24" s="191"/>
      <c r="G24" s="191"/>
      <c r="H24" s="191"/>
    </row>
    <row r="25" spans="1:8" s="59" customFormat="1" ht="39.75" customHeight="1">
      <c r="A25" s="213"/>
      <c r="B25" s="180"/>
      <c r="C25" s="53" t="s">
        <v>192</v>
      </c>
      <c r="D25" s="53" t="s">
        <v>193</v>
      </c>
      <c r="E25" s="53" t="s">
        <v>192</v>
      </c>
      <c r="F25" s="53" t="s">
        <v>193</v>
      </c>
      <c r="G25" s="53" t="s">
        <v>192</v>
      </c>
      <c r="H25" s="53" t="s">
        <v>193</v>
      </c>
    </row>
    <row r="26" spans="1:8" s="16" customFormat="1" ht="19.5" customHeight="1">
      <c r="A26" s="22" t="s">
        <v>110</v>
      </c>
      <c r="B26" s="24" t="s">
        <v>195</v>
      </c>
      <c r="C26" s="21">
        <v>1721.34</v>
      </c>
      <c r="D26" s="21">
        <v>3364.18</v>
      </c>
      <c r="E26" s="21">
        <v>0</v>
      </c>
      <c r="F26" s="21">
        <v>0</v>
      </c>
      <c r="G26" s="21">
        <f aca="true" t="shared" si="1" ref="G26:H31">C26+E26</f>
        <v>1721.34</v>
      </c>
      <c r="H26" s="21">
        <f t="shared" si="1"/>
        <v>3364.18</v>
      </c>
    </row>
    <row r="27" spans="1:8" s="16" customFormat="1" ht="19.5" customHeight="1">
      <c r="A27" s="22" t="s">
        <v>111</v>
      </c>
      <c r="B27" s="24" t="s">
        <v>196</v>
      </c>
      <c r="C27" s="21">
        <v>0</v>
      </c>
      <c r="D27" s="21">
        <v>0</v>
      </c>
      <c r="E27" s="21">
        <v>0</v>
      </c>
      <c r="F27" s="21">
        <v>0</v>
      </c>
      <c r="G27" s="21">
        <f t="shared" si="1"/>
        <v>0</v>
      </c>
      <c r="H27" s="21">
        <f t="shared" si="1"/>
        <v>0</v>
      </c>
    </row>
    <row r="28" spans="1:8" s="16" customFormat="1" ht="19.5" customHeight="1">
      <c r="A28" s="22" t="s">
        <v>112</v>
      </c>
      <c r="B28" s="24" t="s">
        <v>197</v>
      </c>
      <c r="C28" s="21">
        <v>0</v>
      </c>
      <c r="D28" s="21">
        <v>0</v>
      </c>
      <c r="E28" s="21">
        <v>0</v>
      </c>
      <c r="F28" s="21">
        <v>0</v>
      </c>
      <c r="G28" s="21">
        <f t="shared" si="1"/>
        <v>0</v>
      </c>
      <c r="H28" s="21">
        <f t="shared" si="1"/>
        <v>0</v>
      </c>
    </row>
    <row r="29" spans="1:8" s="16" customFormat="1" ht="19.5" customHeight="1">
      <c r="A29" s="22" t="s">
        <v>113</v>
      </c>
      <c r="B29" s="24" t="s">
        <v>198</v>
      </c>
      <c r="C29" s="21">
        <v>0</v>
      </c>
      <c r="D29" s="21">
        <v>0</v>
      </c>
      <c r="E29" s="21">
        <v>0</v>
      </c>
      <c r="F29" s="21">
        <v>0</v>
      </c>
      <c r="G29" s="21">
        <f t="shared" si="1"/>
        <v>0</v>
      </c>
      <c r="H29" s="21">
        <f t="shared" si="1"/>
        <v>0</v>
      </c>
    </row>
    <row r="30" spans="1:8" s="70" customFormat="1" ht="24">
      <c r="A30" s="55" t="s">
        <v>114</v>
      </c>
      <c r="B30" s="67" t="s">
        <v>199</v>
      </c>
      <c r="C30" s="69">
        <v>0</v>
      </c>
      <c r="D30" s="69">
        <v>0</v>
      </c>
      <c r="E30" s="69">
        <v>0</v>
      </c>
      <c r="F30" s="69">
        <v>0</v>
      </c>
      <c r="G30" s="21">
        <f t="shared" si="1"/>
        <v>0</v>
      </c>
      <c r="H30" s="21">
        <f t="shared" si="1"/>
        <v>0</v>
      </c>
    </row>
    <row r="31" spans="1:8" s="16" customFormat="1" ht="19.5" customHeight="1">
      <c r="A31" s="22" t="s">
        <v>188</v>
      </c>
      <c r="B31" s="24" t="s">
        <v>200</v>
      </c>
      <c r="C31" s="21">
        <v>44000.99</v>
      </c>
      <c r="D31" s="21">
        <v>85948.11</v>
      </c>
      <c r="E31" s="21">
        <v>0</v>
      </c>
      <c r="F31" s="21">
        <v>0</v>
      </c>
      <c r="G31" s="21">
        <f t="shared" si="1"/>
        <v>44000.99</v>
      </c>
      <c r="H31" s="21">
        <f t="shared" si="1"/>
        <v>85948.11</v>
      </c>
    </row>
    <row r="32" spans="1:8" s="16" customFormat="1" ht="24" customHeight="1">
      <c r="A32" s="22"/>
      <c r="B32" s="25" t="s">
        <v>147</v>
      </c>
      <c r="C32" s="20">
        <f aca="true" t="shared" si="2" ref="C32:H32">SUM(C26:C31)</f>
        <v>45722.329999999994</v>
      </c>
      <c r="D32" s="20">
        <f t="shared" si="2"/>
        <v>89312.29</v>
      </c>
      <c r="E32" s="20">
        <f t="shared" si="2"/>
        <v>0</v>
      </c>
      <c r="F32" s="20">
        <f t="shared" si="2"/>
        <v>0</v>
      </c>
      <c r="G32" s="20">
        <f t="shared" si="2"/>
        <v>45722.329999999994</v>
      </c>
      <c r="H32" s="20">
        <f t="shared" si="2"/>
        <v>89312.29</v>
      </c>
    </row>
  </sheetData>
  <sheetProtection/>
  <mergeCells count="28">
    <mergeCell ref="C24:F24"/>
    <mergeCell ref="A22:B25"/>
    <mergeCell ref="G22:H24"/>
    <mergeCell ref="C22:F22"/>
    <mergeCell ref="C23:D23"/>
    <mergeCell ref="E23:F23"/>
    <mergeCell ref="C14:D1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4:B5"/>
    <mergeCell ref="C4:D5"/>
    <mergeCell ref="C8:D8"/>
    <mergeCell ref="C9:D9"/>
    <mergeCell ref="C10:D10"/>
    <mergeCell ref="C11:D11"/>
    <mergeCell ref="G4:H5"/>
    <mergeCell ref="C6:D6"/>
    <mergeCell ref="C7:D7"/>
    <mergeCell ref="C12:D12"/>
    <mergeCell ref="C13:D13"/>
    <mergeCell ref="E4:F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&amp;RStrona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I17" sqref="I17"/>
    </sheetView>
  </sheetViews>
  <sheetFormatPr defaultColWidth="9.00390625" defaultRowHeight="12.75"/>
  <cols>
    <col min="1" max="1" width="2.375" style="66" bestFit="1" customWidth="1"/>
    <col min="2" max="2" width="16.75390625" style="66" customWidth="1"/>
    <col min="3" max="6" width="11.625" style="66" bestFit="1" customWidth="1"/>
    <col min="7" max="7" width="12.625" style="66" customWidth="1"/>
    <col min="8" max="8" width="12.25390625" style="66" customWidth="1"/>
    <col min="9" max="16384" width="9.125" style="66" customWidth="1"/>
  </cols>
  <sheetData>
    <row r="1" s="71" customFormat="1" ht="15">
      <c r="B1" s="71" t="s">
        <v>211</v>
      </c>
    </row>
    <row r="2" s="71" customFormat="1" ht="15">
      <c r="B2" s="71" t="s">
        <v>212</v>
      </c>
    </row>
    <row r="3" ht="24" customHeight="1"/>
    <row r="4" spans="1:8" s="59" customFormat="1" ht="18" customHeight="1">
      <c r="A4" s="211" t="s">
        <v>290</v>
      </c>
      <c r="B4" s="212"/>
      <c r="C4" s="191" t="s">
        <v>189</v>
      </c>
      <c r="D4" s="191"/>
      <c r="E4" s="191"/>
      <c r="F4" s="191"/>
      <c r="G4" s="191" t="s">
        <v>147</v>
      </c>
      <c r="H4" s="191"/>
    </row>
    <row r="5" spans="1:8" s="59" customFormat="1" ht="18" customHeight="1">
      <c r="A5" s="214"/>
      <c r="B5" s="215"/>
      <c r="C5" s="191" t="s">
        <v>190</v>
      </c>
      <c r="D5" s="191"/>
      <c r="E5" s="191" t="s">
        <v>194</v>
      </c>
      <c r="F5" s="191"/>
      <c r="G5" s="191"/>
      <c r="H5" s="191"/>
    </row>
    <row r="6" spans="1:8" s="59" customFormat="1" ht="18" customHeight="1">
      <c r="A6" s="214"/>
      <c r="B6" s="215"/>
      <c r="C6" s="191" t="s">
        <v>191</v>
      </c>
      <c r="D6" s="191"/>
      <c r="E6" s="191"/>
      <c r="F6" s="191"/>
      <c r="G6" s="191"/>
      <c r="H6" s="191"/>
    </row>
    <row r="7" spans="1:8" s="59" customFormat="1" ht="39.75" customHeight="1">
      <c r="A7" s="213"/>
      <c r="B7" s="180"/>
      <c r="C7" s="53" t="s">
        <v>192</v>
      </c>
      <c r="D7" s="53" t="s">
        <v>193</v>
      </c>
      <c r="E7" s="53" t="s">
        <v>192</v>
      </c>
      <c r="F7" s="53" t="s">
        <v>193</v>
      </c>
      <c r="G7" s="53" t="s">
        <v>192</v>
      </c>
      <c r="H7" s="53" t="s">
        <v>193</v>
      </c>
    </row>
    <row r="8" spans="1:8" s="16" customFormat="1" ht="19.5" customHeight="1">
      <c r="A8" s="22" t="s">
        <v>110</v>
      </c>
      <c r="B8" s="24" t="s">
        <v>213</v>
      </c>
      <c r="C8" s="21">
        <v>0</v>
      </c>
      <c r="D8" s="21">
        <v>0</v>
      </c>
      <c r="E8" s="21">
        <v>0</v>
      </c>
      <c r="F8" s="21">
        <v>0</v>
      </c>
      <c r="G8" s="21">
        <f>C8+E8</f>
        <v>0</v>
      </c>
      <c r="H8" s="21">
        <f>D8+F8</f>
        <v>0</v>
      </c>
    </row>
    <row r="9" spans="1:8" s="16" customFormat="1" ht="19.5" customHeight="1">
      <c r="A9" s="22" t="s">
        <v>111</v>
      </c>
      <c r="B9" s="24" t="s">
        <v>195</v>
      </c>
      <c r="C9" s="21">
        <v>5916.86</v>
      </c>
      <c r="D9" s="21">
        <v>3225.44</v>
      </c>
      <c r="E9" s="21">
        <v>0</v>
      </c>
      <c r="F9" s="21">
        <v>0</v>
      </c>
      <c r="G9" s="21">
        <f aca="true" t="shared" si="0" ref="G9:G14">C9+E9</f>
        <v>5916.86</v>
      </c>
      <c r="H9" s="21">
        <f aca="true" t="shared" si="1" ref="H9:H14">D9+F9</f>
        <v>3225.44</v>
      </c>
    </row>
    <row r="10" spans="1:8" s="16" customFormat="1" ht="19.5" customHeight="1">
      <c r="A10" s="22" t="s">
        <v>112</v>
      </c>
      <c r="B10" s="24" t="s">
        <v>196</v>
      </c>
      <c r="C10" s="21">
        <v>8</v>
      </c>
      <c r="D10" s="21">
        <v>120</v>
      </c>
      <c r="E10" s="21">
        <v>0</v>
      </c>
      <c r="F10" s="21">
        <v>0</v>
      </c>
      <c r="G10" s="21">
        <f t="shared" si="0"/>
        <v>8</v>
      </c>
      <c r="H10" s="21">
        <f t="shared" si="1"/>
        <v>120</v>
      </c>
    </row>
    <row r="11" spans="1:8" s="16" customFormat="1" ht="24" customHeight="1">
      <c r="A11" s="55" t="s">
        <v>113</v>
      </c>
      <c r="B11" s="28" t="s">
        <v>214</v>
      </c>
      <c r="C11" s="21">
        <v>0</v>
      </c>
      <c r="D11" s="21">
        <v>162</v>
      </c>
      <c r="E11" s="21">
        <v>0</v>
      </c>
      <c r="F11" s="21">
        <v>0</v>
      </c>
      <c r="G11" s="21">
        <f t="shared" si="0"/>
        <v>0</v>
      </c>
      <c r="H11" s="21">
        <f t="shared" si="1"/>
        <v>162</v>
      </c>
    </row>
    <row r="12" spans="1:8" s="16" customFormat="1" ht="18" customHeight="1">
      <c r="A12" s="22" t="s">
        <v>114</v>
      </c>
      <c r="B12" s="28" t="s">
        <v>198</v>
      </c>
      <c r="C12" s="21">
        <v>0</v>
      </c>
      <c r="D12" s="21">
        <v>1518</v>
      </c>
      <c r="E12" s="21">
        <v>0</v>
      </c>
      <c r="F12" s="21">
        <v>0</v>
      </c>
      <c r="G12" s="21">
        <f t="shared" si="0"/>
        <v>0</v>
      </c>
      <c r="H12" s="21">
        <f t="shared" si="1"/>
        <v>1518</v>
      </c>
    </row>
    <row r="13" spans="1:8" s="73" customFormat="1" ht="25.5" customHeight="1">
      <c r="A13" s="55" t="s">
        <v>188</v>
      </c>
      <c r="B13" s="72" t="s">
        <v>215</v>
      </c>
      <c r="C13" s="21">
        <v>0</v>
      </c>
      <c r="D13" s="21">
        <v>0</v>
      </c>
      <c r="E13" s="21">
        <v>0</v>
      </c>
      <c r="F13" s="21">
        <v>0</v>
      </c>
      <c r="G13" s="21">
        <f t="shared" si="0"/>
        <v>0</v>
      </c>
      <c r="H13" s="21">
        <f t="shared" si="1"/>
        <v>0</v>
      </c>
    </row>
    <row r="14" spans="1:8" s="16" customFormat="1" ht="19.5" customHeight="1">
      <c r="A14" s="22" t="s">
        <v>216</v>
      </c>
      <c r="B14" s="24" t="s">
        <v>217</v>
      </c>
      <c r="C14" s="21">
        <v>237.39</v>
      </c>
      <c r="D14" s="21">
        <v>0</v>
      </c>
      <c r="E14" s="21">
        <v>0</v>
      </c>
      <c r="F14" s="21">
        <v>0</v>
      </c>
      <c r="G14" s="21">
        <f t="shared" si="0"/>
        <v>237.39</v>
      </c>
      <c r="H14" s="21">
        <f t="shared" si="1"/>
        <v>0</v>
      </c>
    </row>
    <row r="15" spans="1:8" s="16" customFormat="1" ht="24" customHeight="1">
      <c r="A15" s="22"/>
      <c r="B15" s="25" t="s">
        <v>147</v>
      </c>
      <c r="C15" s="20">
        <f aca="true" t="shared" si="2" ref="C15:H15">SUM(C8:C14)</f>
        <v>6162.25</v>
      </c>
      <c r="D15" s="20">
        <f t="shared" si="2"/>
        <v>5025.4400000000005</v>
      </c>
      <c r="E15" s="20">
        <f t="shared" si="2"/>
        <v>0</v>
      </c>
      <c r="F15" s="20">
        <f t="shared" si="2"/>
        <v>0</v>
      </c>
      <c r="G15" s="20">
        <f t="shared" si="2"/>
        <v>6162.25</v>
      </c>
      <c r="H15" s="20">
        <f t="shared" si="2"/>
        <v>5025.4400000000005</v>
      </c>
    </row>
    <row r="16" ht="18" customHeight="1"/>
    <row r="17" ht="18" customHeight="1"/>
    <row r="18" s="71" customFormat="1" ht="15">
      <c r="B18" s="71" t="s">
        <v>218</v>
      </c>
    </row>
    <row r="19" ht="24" customHeight="1"/>
    <row r="20" spans="1:8" s="59" customFormat="1" ht="14.25" customHeight="1">
      <c r="A20" s="191" t="s">
        <v>146</v>
      </c>
      <c r="B20" s="191"/>
      <c r="C20" s="191"/>
      <c r="D20" s="191"/>
      <c r="E20" s="191"/>
      <c r="F20" s="191"/>
      <c r="G20" s="191" t="s">
        <v>191</v>
      </c>
      <c r="H20" s="191"/>
    </row>
    <row r="21" spans="1:8" s="59" customFormat="1" ht="24" customHeight="1">
      <c r="A21" s="191"/>
      <c r="B21" s="191"/>
      <c r="C21" s="191"/>
      <c r="D21" s="191"/>
      <c r="E21" s="191"/>
      <c r="F21" s="191"/>
      <c r="G21" s="53" t="s">
        <v>227</v>
      </c>
      <c r="H21" s="53" t="s">
        <v>219</v>
      </c>
    </row>
    <row r="22" spans="1:8" s="74" customFormat="1" ht="15.75" customHeight="1">
      <c r="A22" s="77" t="s">
        <v>110</v>
      </c>
      <c r="B22" s="78" t="s">
        <v>220</v>
      </c>
      <c r="C22" s="78"/>
      <c r="D22" s="78"/>
      <c r="E22" s="78"/>
      <c r="F22" s="79"/>
      <c r="G22" s="80">
        <f>SUM(G23:G26)</f>
        <v>0</v>
      </c>
      <c r="H22" s="80">
        <f>SUM(H23:H26)</f>
        <v>0</v>
      </c>
    </row>
    <row r="23" spans="1:8" ht="15.75" customHeight="1">
      <c r="A23" s="68"/>
      <c r="B23" s="75" t="s">
        <v>221</v>
      </c>
      <c r="C23" s="75"/>
      <c r="D23" s="75"/>
      <c r="E23" s="75"/>
      <c r="F23" s="76"/>
      <c r="G23" s="81">
        <v>0</v>
      </c>
      <c r="H23" s="81">
        <v>0</v>
      </c>
    </row>
    <row r="24" spans="1:8" ht="15.75" customHeight="1">
      <c r="A24" s="68"/>
      <c r="B24" s="75" t="s">
        <v>222</v>
      </c>
      <c r="C24" s="75"/>
      <c r="D24" s="75"/>
      <c r="E24" s="75"/>
      <c r="F24" s="76"/>
      <c r="G24" s="81">
        <v>0</v>
      </c>
      <c r="H24" s="81">
        <v>0</v>
      </c>
    </row>
    <row r="25" spans="1:8" ht="15.75" customHeight="1">
      <c r="A25" s="68"/>
      <c r="B25" s="75" t="s">
        <v>223</v>
      </c>
      <c r="C25" s="75"/>
      <c r="D25" s="75"/>
      <c r="E25" s="75"/>
      <c r="F25" s="76"/>
      <c r="G25" s="81">
        <v>0</v>
      </c>
      <c r="H25" s="81">
        <v>0</v>
      </c>
    </row>
    <row r="26" spans="1:8" ht="15.75" customHeight="1">
      <c r="A26" s="68"/>
      <c r="B26" s="75" t="s">
        <v>224</v>
      </c>
      <c r="C26" s="75"/>
      <c r="D26" s="75"/>
      <c r="E26" s="75"/>
      <c r="F26" s="76"/>
      <c r="G26" s="81">
        <v>0</v>
      </c>
      <c r="H26" s="81">
        <v>0</v>
      </c>
    </row>
    <row r="27" spans="1:8" s="74" customFormat="1" ht="15.75" customHeight="1">
      <c r="A27" s="77" t="s">
        <v>111</v>
      </c>
      <c r="B27" s="78" t="s">
        <v>225</v>
      </c>
      <c r="C27" s="78"/>
      <c r="D27" s="78"/>
      <c r="E27" s="78"/>
      <c r="F27" s="79"/>
      <c r="G27" s="80">
        <f>SUM(G28)</f>
        <v>0</v>
      </c>
      <c r="H27" s="80">
        <f>SUM(H28)</f>
        <v>0</v>
      </c>
    </row>
    <row r="28" spans="1:8" ht="15.75" customHeight="1">
      <c r="A28" s="68"/>
      <c r="B28" s="75" t="s">
        <v>226</v>
      </c>
      <c r="C28" s="75"/>
      <c r="D28" s="75"/>
      <c r="E28" s="75"/>
      <c r="F28" s="76"/>
      <c r="G28" s="81">
        <v>0</v>
      </c>
      <c r="H28" s="81">
        <v>0</v>
      </c>
    </row>
    <row r="29" ht="18" customHeight="1"/>
    <row r="30" ht="18" customHeight="1"/>
    <row r="31" s="71" customFormat="1" ht="15">
      <c r="B31" s="71" t="s">
        <v>310</v>
      </c>
    </row>
    <row r="32" ht="24" customHeight="1"/>
    <row r="33" spans="1:8" s="59" customFormat="1" ht="14.25" customHeight="1">
      <c r="A33" s="191" t="s">
        <v>146</v>
      </c>
      <c r="B33" s="191"/>
      <c r="C33" s="191"/>
      <c r="D33" s="191"/>
      <c r="E33" s="191"/>
      <c r="F33" s="191"/>
      <c r="G33" s="191" t="s">
        <v>191</v>
      </c>
      <c r="H33" s="191"/>
    </row>
    <row r="34" spans="1:8" s="59" customFormat="1" ht="24" customHeight="1">
      <c r="A34" s="191"/>
      <c r="B34" s="191"/>
      <c r="C34" s="191"/>
      <c r="D34" s="191"/>
      <c r="E34" s="191"/>
      <c r="F34" s="191"/>
      <c r="G34" s="53" t="s">
        <v>227</v>
      </c>
      <c r="H34" s="53" t="s">
        <v>219</v>
      </c>
    </row>
    <row r="35" spans="1:8" s="16" customFormat="1" ht="21" customHeight="1">
      <c r="A35" s="22" t="s">
        <v>110</v>
      </c>
      <c r="B35" s="23" t="s">
        <v>228</v>
      </c>
      <c r="C35" s="23"/>
      <c r="D35" s="23"/>
      <c r="E35" s="23"/>
      <c r="F35" s="24"/>
      <c r="G35" s="21">
        <v>4551.83</v>
      </c>
      <c r="H35" s="21">
        <v>3923.29</v>
      </c>
    </row>
  </sheetData>
  <sheetProtection/>
  <mergeCells count="10">
    <mergeCell ref="A20:F21"/>
    <mergeCell ref="G20:H20"/>
    <mergeCell ref="A33:F34"/>
    <mergeCell ref="G33:H33"/>
    <mergeCell ref="A4:B7"/>
    <mergeCell ref="C4:F4"/>
    <mergeCell ref="G4:H6"/>
    <mergeCell ref="C5:D5"/>
    <mergeCell ref="E5:F5"/>
    <mergeCell ref="C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&amp;RStrona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7">
      <selection activeCell="C33" sqref="C33:D33"/>
    </sheetView>
  </sheetViews>
  <sheetFormatPr defaultColWidth="9.00390625" defaultRowHeight="12.75"/>
  <cols>
    <col min="1" max="1" width="2.875" style="84" customWidth="1"/>
    <col min="2" max="2" width="59.75390625" style="84" customWidth="1"/>
    <col min="3" max="3" width="12.00390625" style="84" bestFit="1" customWidth="1"/>
    <col min="4" max="4" width="11.625" style="84" bestFit="1" customWidth="1"/>
    <col min="5" max="16384" width="9.125" style="84" customWidth="1"/>
  </cols>
  <sheetData>
    <row r="1" s="48" customFormat="1" ht="15.75">
      <c r="A1" s="48" t="s">
        <v>229</v>
      </c>
    </row>
    <row r="2" ht="15.75" customHeight="1"/>
    <row r="3" spans="1:4" s="85" customFormat="1" ht="16.5" customHeight="1">
      <c r="A3" s="18" t="s">
        <v>53</v>
      </c>
      <c r="B3" s="25"/>
      <c r="C3" s="65" t="s">
        <v>235</v>
      </c>
      <c r="D3" s="65" t="s">
        <v>236</v>
      </c>
    </row>
    <row r="4" spans="1:4" s="86" customFormat="1" ht="15" customHeight="1">
      <c r="A4" s="22" t="s">
        <v>230</v>
      </c>
      <c r="B4" s="24"/>
      <c r="C4" s="21">
        <v>0</v>
      </c>
      <c r="D4" s="21">
        <v>0</v>
      </c>
    </row>
    <row r="5" spans="1:4" s="86" customFormat="1" ht="15" customHeight="1">
      <c r="A5" s="87" t="s">
        <v>231</v>
      </c>
      <c r="B5" s="24"/>
      <c r="C5" s="21">
        <v>0</v>
      </c>
      <c r="D5" s="21">
        <v>0</v>
      </c>
    </row>
    <row r="6" spans="1:4" s="85" customFormat="1" ht="18" customHeight="1">
      <c r="A6" s="88" t="s">
        <v>232</v>
      </c>
      <c r="B6" s="25"/>
      <c r="C6" s="20">
        <f>SUM(C4:C5)</f>
        <v>0</v>
      </c>
      <c r="D6" s="20">
        <f>SUM(D4:D5)</f>
        <v>0</v>
      </c>
    </row>
    <row r="7" spans="1:4" s="86" customFormat="1" ht="15" customHeight="1">
      <c r="A7" s="87" t="s">
        <v>233</v>
      </c>
      <c r="B7" s="24"/>
      <c r="C7" s="21">
        <v>0</v>
      </c>
      <c r="D7" s="21">
        <v>0</v>
      </c>
    </row>
    <row r="8" spans="1:4" s="86" customFormat="1" ht="15" customHeight="1">
      <c r="A8" s="87" t="s">
        <v>234</v>
      </c>
      <c r="B8" s="24"/>
      <c r="C8" s="21">
        <v>0</v>
      </c>
      <c r="D8" s="21">
        <v>0</v>
      </c>
    </row>
    <row r="9" spans="1:4" s="85" customFormat="1" ht="18" customHeight="1">
      <c r="A9" s="88" t="s">
        <v>232</v>
      </c>
      <c r="B9" s="25"/>
      <c r="C9" s="20">
        <f>SUM(C7:C8)</f>
        <v>0</v>
      </c>
      <c r="D9" s="20">
        <f>SUM(D7:D8)</f>
        <v>0</v>
      </c>
    </row>
    <row r="10" spans="1:4" s="85" customFormat="1" ht="12">
      <c r="A10" s="89"/>
      <c r="C10" s="90"/>
      <c r="D10" s="90"/>
    </row>
    <row r="11" s="48" customFormat="1" ht="15.75">
      <c r="A11" s="48" t="s">
        <v>241</v>
      </c>
    </row>
    <row r="12" s="83" customFormat="1" ht="15" customHeight="1"/>
    <row r="13" spans="1:4" s="85" customFormat="1" ht="22.5" customHeight="1">
      <c r="A13" s="191" t="s">
        <v>53</v>
      </c>
      <c r="B13" s="191"/>
      <c r="C13" s="189" t="s">
        <v>240</v>
      </c>
      <c r="D13" s="189"/>
    </row>
    <row r="14" spans="1:4" s="86" customFormat="1" ht="15" customHeight="1">
      <c r="A14" s="22" t="s">
        <v>344</v>
      </c>
      <c r="B14" s="24"/>
      <c r="C14" s="220">
        <v>2</v>
      </c>
      <c r="D14" s="220"/>
    </row>
    <row r="15" spans="1:4" s="86" customFormat="1" ht="15" customHeight="1">
      <c r="A15" s="22" t="s">
        <v>237</v>
      </c>
      <c r="B15" s="24"/>
      <c r="C15" s="220">
        <v>0</v>
      </c>
      <c r="D15" s="220"/>
    </row>
    <row r="16" spans="1:4" s="86" customFormat="1" ht="15" customHeight="1">
      <c r="A16" s="22" t="s">
        <v>238</v>
      </c>
      <c r="B16" s="24"/>
      <c r="C16" s="220">
        <v>0</v>
      </c>
      <c r="D16" s="220"/>
    </row>
    <row r="17" spans="1:4" s="86" customFormat="1" ht="18" customHeight="1">
      <c r="A17" s="22"/>
      <c r="B17" s="25" t="s">
        <v>239</v>
      </c>
      <c r="C17" s="221">
        <f>SUM(C14:D16)</f>
        <v>2</v>
      </c>
      <c r="D17" s="221"/>
    </row>
    <row r="19" s="86" customFormat="1" ht="15" customHeight="1">
      <c r="B19" s="120" t="s">
        <v>328</v>
      </c>
    </row>
    <row r="20" s="86" customFormat="1" ht="15" customHeight="1">
      <c r="B20" s="120" t="s">
        <v>329</v>
      </c>
    </row>
    <row r="22" s="82" customFormat="1" ht="12.75">
      <c r="A22" s="82" t="s">
        <v>309</v>
      </c>
    </row>
    <row r="23" s="82" customFormat="1" ht="12.75">
      <c r="A23" s="82" t="s">
        <v>242</v>
      </c>
    </row>
    <row r="24" ht="15" customHeight="1"/>
    <row r="25" ht="12.75">
      <c r="A25" s="94" t="s">
        <v>272</v>
      </c>
    </row>
    <row r="26" ht="12.75">
      <c r="A26" s="94"/>
    </row>
    <row r="27" s="95" customFormat="1" ht="15.75">
      <c r="A27" s="95" t="s">
        <v>243</v>
      </c>
    </row>
    <row r="28" s="86" customFormat="1" ht="15" customHeight="1"/>
    <row r="29" spans="1:9" s="85" customFormat="1" ht="15" customHeight="1">
      <c r="A29" s="18" t="s">
        <v>157</v>
      </c>
      <c r="B29" s="19" t="s">
        <v>50</v>
      </c>
      <c r="C29" s="218">
        <f>C30+C31</f>
        <v>1792603.7899999998</v>
      </c>
      <c r="D29" s="218"/>
      <c r="E29" s="90"/>
      <c r="F29" s="90"/>
      <c r="G29" s="90"/>
      <c r="H29" s="90"/>
      <c r="I29" s="90"/>
    </row>
    <row r="30" spans="1:9" s="86" customFormat="1" ht="15" customHeight="1">
      <c r="A30" s="22"/>
      <c r="B30" s="96" t="s">
        <v>51</v>
      </c>
      <c r="C30" s="219">
        <v>2910</v>
      </c>
      <c r="D30" s="219"/>
      <c r="E30" s="93"/>
      <c r="F30" s="93"/>
      <c r="G30" s="93"/>
      <c r="H30" s="93"/>
      <c r="I30" s="93"/>
    </row>
    <row r="31" spans="1:9" s="86" customFormat="1" ht="15" customHeight="1">
      <c r="A31" s="22"/>
      <c r="B31" s="97" t="s">
        <v>294</v>
      </c>
      <c r="C31" s="219">
        <f>SUM(C32:D39)</f>
        <v>1789693.7899999998</v>
      </c>
      <c r="D31" s="219"/>
      <c r="E31" s="93"/>
      <c r="F31" s="93"/>
      <c r="G31" s="93"/>
      <c r="H31" s="93"/>
      <c r="I31" s="93"/>
    </row>
    <row r="32" spans="1:9" s="86" customFormat="1" ht="15" customHeight="1">
      <c r="A32" s="22"/>
      <c r="B32" s="97" t="s">
        <v>125</v>
      </c>
      <c r="C32" s="219">
        <v>38545.35</v>
      </c>
      <c r="D32" s="219"/>
      <c r="E32" s="93"/>
      <c r="F32" s="93"/>
      <c r="G32" s="93"/>
      <c r="H32" s="93"/>
      <c r="I32" s="93"/>
    </row>
    <row r="33" spans="1:9" s="86" customFormat="1" ht="15" customHeight="1">
      <c r="A33" s="22"/>
      <c r="B33" s="23" t="s">
        <v>126</v>
      </c>
      <c r="C33" s="219">
        <v>188.5</v>
      </c>
      <c r="D33" s="219"/>
      <c r="E33" s="93"/>
      <c r="F33" s="93"/>
      <c r="G33" s="93"/>
      <c r="H33" s="93"/>
      <c r="I33" s="93"/>
    </row>
    <row r="34" spans="1:9" s="86" customFormat="1" ht="15" customHeight="1">
      <c r="A34" s="22"/>
      <c r="B34" s="23" t="s">
        <v>127</v>
      </c>
      <c r="C34" s="219">
        <v>3511.7</v>
      </c>
      <c r="D34" s="219"/>
      <c r="E34" s="93"/>
      <c r="F34" s="93"/>
      <c r="G34" s="93"/>
      <c r="H34" s="93"/>
      <c r="I34" s="93"/>
    </row>
    <row r="35" spans="1:4" s="86" customFormat="1" ht="15" customHeight="1">
      <c r="A35" s="22"/>
      <c r="B35" s="23" t="s">
        <v>128</v>
      </c>
      <c r="C35" s="219">
        <v>12423.8</v>
      </c>
      <c r="D35" s="219"/>
    </row>
    <row r="36" spans="1:4" s="86" customFormat="1" ht="15" customHeight="1">
      <c r="A36" s="22"/>
      <c r="B36" s="97" t="s">
        <v>129</v>
      </c>
      <c r="C36" s="219">
        <v>191652.09</v>
      </c>
      <c r="D36" s="219"/>
    </row>
    <row r="37" spans="1:4" s="86" customFormat="1" ht="15" customHeight="1">
      <c r="A37" s="22"/>
      <c r="B37" s="23" t="s">
        <v>316</v>
      </c>
      <c r="C37" s="219">
        <v>1541269.45</v>
      </c>
      <c r="D37" s="219"/>
    </row>
    <row r="38" spans="1:4" s="86" customFormat="1" ht="15" customHeight="1">
      <c r="A38" s="22"/>
      <c r="B38" s="23" t="s">
        <v>130</v>
      </c>
      <c r="C38" s="219">
        <v>0</v>
      </c>
      <c r="D38" s="219"/>
    </row>
    <row r="39" spans="1:4" s="86" customFormat="1" ht="15" customHeight="1">
      <c r="A39" s="22"/>
      <c r="B39" s="23" t="s">
        <v>281</v>
      </c>
      <c r="C39" s="216">
        <v>2102.9</v>
      </c>
      <c r="D39" s="217"/>
    </row>
    <row r="40" spans="1:4" s="85" customFormat="1" ht="15" customHeight="1">
      <c r="A40" s="18" t="s">
        <v>161</v>
      </c>
      <c r="B40" s="19" t="s">
        <v>244</v>
      </c>
      <c r="C40" s="218">
        <f>SUM(C41:D43)</f>
        <v>510.67</v>
      </c>
      <c r="D40" s="218"/>
    </row>
    <row r="41" spans="1:4" s="86" customFormat="1" ht="24" customHeight="1">
      <c r="A41" s="22"/>
      <c r="B41" s="97" t="s">
        <v>245</v>
      </c>
      <c r="C41" s="219">
        <v>0</v>
      </c>
      <c r="D41" s="219"/>
    </row>
    <row r="42" spans="1:4" s="86" customFormat="1" ht="15" customHeight="1">
      <c r="A42" s="22"/>
      <c r="B42" s="23" t="s">
        <v>131</v>
      </c>
      <c r="C42" s="219">
        <v>0</v>
      </c>
      <c r="D42" s="219"/>
    </row>
    <row r="43" spans="1:4" s="86" customFormat="1" ht="15" customHeight="1">
      <c r="A43" s="99"/>
      <c r="B43" s="100" t="s">
        <v>132</v>
      </c>
      <c r="C43" s="219">
        <v>510.67</v>
      </c>
      <c r="D43" s="219"/>
    </row>
    <row r="44" spans="1:4" s="85" customFormat="1" ht="15" customHeight="1">
      <c r="A44" s="18" t="s">
        <v>163</v>
      </c>
      <c r="B44" s="19" t="s">
        <v>79</v>
      </c>
      <c r="C44" s="218">
        <f>SUM(C45:D50)</f>
        <v>27762.93</v>
      </c>
      <c r="D44" s="218"/>
    </row>
    <row r="45" spans="1:4" s="86" customFormat="1" ht="15" customHeight="1">
      <c r="A45" s="22"/>
      <c r="B45" s="23" t="s">
        <v>133</v>
      </c>
      <c r="C45" s="197">
        <v>0</v>
      </c>
      <c r="D45" s="197"/>
    </row>
    <row r="46" spans="1:4" s="86" customFormat="1" ht="15" customHeight="1">
      <c r="A46" s="22"/>
      <c r="B46" s="23" t="s">
        <v>134</v>
      </c>
      <c r="C46" s="197">
        <v>27762.93</v>
      </c>
      <c r="D46" s="197"/>
    </row>
    <row r="47" spans="1:4" s="86" customFormat="1" ht="15" customHeight="1">
      <c r="A47" s="22"/>
      <c r="B47" s="23" t="s">
        <v>135</v>
      </c>
      <c r="C47" s="197">
        <v>0</v>
      </c>
      <c r="D47" s="197"/>
    </row>
    <row r="48" spans="1:4" s="86" customFormat="1" ht="15" customHeight="1">
      <c r="A48" s="22"/>
      <c r="B48" s="23" t="s">
        <v>136</v>
      </c>
      <c r="C48" s="197">
        <v>0</v>
      </c>
      <c r="D48" s="197"/>
    </row>
    <row r="49" spans="1:4" s="86" customFormat="1" ht="15" customHeight="1">
      <c r="A49" s="22"/>
      <c r="B49" s="23" t="s">
        <v>291</v>
      </c>
      <c r="C49" s="197">
        <v>0</v>
      </c>
      <c r="D49" s="197"/>
    </row>
    <row r="50" spans="1:4" s="86" customFormat="1" ht="15" customHeight="1">
      <c r="A50" s="22"/>
      <c r="B50" s="23" t="s">
        <v>137</v>
      </c>
      <c r="C50" s="197">
        <v>0</v>
      </c>
      <c r="D50" s="197"/>
    </row>
    <row r="52" ht="12">
      <c r="B52" s="86"/>
    </row>
    <row r="53" ht="12">
      <c r="B53" s="86"/>
    </row>
    <row r="54" ht="12">
      <c r="B54" s="92"/>
    </row>
    <row r="55" ht="12">
      <c r="B55" s="86"/>
    </row>
    <row r="56" ht="12">
      <c r="B56" s="86"/>
    </row>
    <row r="57" ht="12">
      <c r="B57" s="92"/>
    </row>
    <row r="58" ht="12">
      <c r="B58" s="86"/>
    </row>
    <row r="59" ht="12">
      <c r="B59" s="91"/>
    </row>
    <row r="60" ht="12">
      <c r="B60" s="91"/>
    </row>
  </sheetData>
  <sheetProtection/>
  <mergeCells count="28">
    <mergeCell ref="A13:B13"/>
    <mergeCell ref="C29:D29"/>
    <mergeCell ref="C30:D30"/>
    <mergeCell ref="C13:D13"/>
    <mergeCell ref="C14:D14"/>
    <mergeCell ref="C17:D17"/>
    <mergeCell ref="C15:D15"/>
    <mergeCell ref="C16:D16"/>
    <mergeCell ref="C31:D31"/>
    <mergeCell ref="C32:D32"/>
    <mergeCell ref="C33:D33"/>
    <mergeCell ref="C34:D34"/>
    <mergeCell ref="C42:D42"/>
    <mergeCell ref="C35:D35"/>
    <mergeCell ref="C36:D36"/>
    <mergeCell ref="C37:D37"/>
    <mergeCell ref="C38:D38"/>
    <mergeCell ref="C41:D41"/>
    <mergeCell ref="C39:D39"/>
    <mergeCell ref="C40:D40"/>
    <mergeCell ref="C49:D49"/>
    <mergeCell ref="C50:D50"/>
    <mergeCell ref="C43:D43"/>
    <mergeCell ref="C44:D44"/>
    <mergeCell ref="C45:D45"/>
    <mergeCell ref="C46:D46"/>
    <mergeCell ref="C47:D47"/>
    <mergeCell ref="C48:D48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&amp;RStrona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9">
      <selection activeCell="B11" sqref="B11"/>
    </sheetView>
  </sheetViews>
  <sheetFormatPr defaultColWidth="9.00390625" defaultRowHeight="12.75"/>
  <cols>
    <col min="1" max="1" width="2.625" style="86" bestFit="1" customWidth="1"/>
    <col min="2" max="2" width="51.75390625" style="106" customWidth="1"/>
    <col min="3" max="4" width="15.75390625" style="93" customWidth="1"/>
    <col min="5" max="16384" width="9.125" style="86" customWidth="1"/>
  </cols>
  <sheetData>
    <row r="1" spans="2:3" ht="48" customHeight="1" hidden="1">
      <c r="B1" s="104"/>
      <c r="C1" s="105"/>
    </row>
    <row r="2" spans="2:3" ht="48" customHeight="1" hidden="1">
      <c r="B2" s="104"/>
      <c r="C2" s="105"/>
    </row>
    <row r="3" spans="2:3" ht="12" hidden="1">
      <c r="B3" s="104"/>
      <c r="C3" s="105"/>
    </row>
    <row r="4" ht="12" hidden="1"/>
    <row r="5" ht="12" hidden="1"/>
    <row r="6" ht="12" hidden="1"/>
    <row r="7" spans="2:3" ht="12" hidden="1">
      <c r="B7" s="104"/>
      <c r="C7" s="105"/>
    </row>
    <row r="8" ht="12" hidden="1"/>
    <row r="9" ht="12" hidden="1"/>
    <row r="10" spans="2:3" ht="12" hidden="1">
      <c r="B10" s="104"/>
      <c r="C10" s="105"/>
    </row>
    <row r="11" spans="2:4" s="95" customFormat="1" ht="15.75">
      <c r="B11" s="101" t="s">
        <v>156</v>
      </c>
      <c r="C11" s="102"/>
      <c r="D11" s="102"/>
    </row>
    <row r="12" spans="2:3" ht="18" customHeight="1">
      <c r="B12" s="104"/>
      <c r="C12" s="105"/>
    </row>
    <row r="13" spans="1:4" s="85" customFormat="1" ht="16.5" customHeight="1">
      <c r="A13" s="18" t="s">
        <v>157</v>
      </c>
      <c r="B13" s="108" t="s">
        <v>158</v>
      </c>
      <c r="C13" s="109"/>
      <c r="D13" s="20">
        <f>SUM(D14:D15)</f>
        <v>1258852.96</v>
      </c>
    </row>
    <row r="14" spans="1:4" ht="15.75" customHeight="1">
      <c r="A14" s="22"/>
      <c r="B14" s="110" t="s">
        <v>159</v>
      </c>
      <c r="C14" s="111"/>
      <c r="D14" s="21">
        <v>1258852.96</v>
      </c>
    </row>
    <row r="15" spans="1:4" ht="15.75" customHeight="1">
      <c r="A15" s="22"/>
      <c r="B15" s="110" t="s">
        <v>160</v>
      </c>
      <c r="C15" s="111"/>
      <c r="D15" s="21">
        <v>0</v>
      </c>
    </row>
    <row r="16" spans="1:4" s="85" customFormat="1" ht="18" customHeight="1">
      <c r="A16" s="18" t="s">
        <v>161</v>
      </c>
      <c r="B16" s="108" t="s">
        <v>162</v>
      </c>
      <c r="C16" s="109"/>
      <c r="D16" s="20">
        <v>0</v>
      </c>
    </row>
    <row r="17" spans="1:4" s="85" customFormat="1" ht="16.5" customHeight="1">
      <c r="A17" s="18" t="s">
        <v>163</v>
      </c>
      <c r="B17" s="108" t="s">
        <v>164</v>
      </c>
      <c r="C17" s="109"/>
      <c r="D17" s="20">
        <f>SUM(D18:D23)</f>
        <v>241710.37</v>
      </c>
    </row>
    <row r="18" spans="1:4" ht="15.75" customHeight="1">
      <c r="A18" s="22"/>
      <c r="B18" s="110" t="s">
        <v>165</v>
      </c>
      <c r="C18" s="111"/>
      <c r="D18" s="21">
        <v>59.9</v>
      </c>
    </row>
    <row r="19" spans="1:4" ht="15.75" customHeight="1">
      <c r="A19" s="22"/>
      <c r="B19" s="110" t="s">
        <v>166</v>
      </c>
      <c r="C19" s="111"/>
      <c r="D19" s="21">
        <v>5486.47</v>
      </c>
    </row>
    <row r="20" spans="1:4" ht="15.75" customHeight="1">
      <c r="A20" s="22"/>
      <c r="B20" s="110" t="s">
        <v>167</v>
      </c>
      <c r="C20" s="111"/>
      <c r="D20" s="21">
        <v>398.08</v>
      </c>
    </row>
    <row r="21" spans="1:4" ht="15.75" customHeight="1">
      <c r="A21" s="22"/>
      <c r="B21" s="110" t="s">
        <v>292</v>
      </c>
      <c r="C21" s="111"/>
      <c r="D21" s="21">
        <v>221366.33</v>
      </c>
    </row>
    <row r="22" spans="1:4" ht="15.75" customHeight="1">
      <c r="A22" s="22"/>
      <c r="B22" s="110" t="s">
        <v>168</v>
      </c>
      <c r="C22" s="111"/>
      <c r="D22" s="21">
        <v>0</v>
      </c>
    </row>
    <row r="23" spans="1:4" ht="15.75" customHeight="1">
      <c r="A23" s="22"/>
      <c r="B23" s="110" t="s">
        <v>169</v>
      </c>
      <c r="C23" s="111"/>
      <c r="D23" s="21">
        <v>14399.59</v>
      </c>
    </row>
    <row r="24" spans="1:4" s="85" customFormat="1" ht="16.5" customHeight="1">
      <c r="A24" s="18" t="s">
        <v>170</v>
      </c>
      <c r="B24" s="108" t="s">
        <v>171</v>
      </c>
      <c r="C24" s="109"/>
      <c r="D24" s="20">
        <f>SUM(D25:D27)</f>
        <v>0.01</v>
      </c>
    </row>
    <row r="25" spans="1:4" ht="23.25" customHeight="1">
      <c r="A25" s="22"/>
      <c r="B25" s="226" t="s">
        <v>172</v>
      </c>
      <c r="C25" s="227"/>
      <c r="D25" s="21">
        <v>0</v>
      </c>
    </row>
    <row r="26" spans="1:4" ht="23.25" customHeight="1">
      <c r="A26" s="22"/>
      <c r="B26" s="226" t="s">
        <v>173</v>
      </c>
      <c r="C26" s="227"/>
      <c r="D26" s="21">
        <v>0</v>
      </c>
    </row>
    <row r="27" spans="1:4" ht="15.75" customHeight="1">
      <c r="A27" s="22"/>
      <c r="B27" s="110" t="s">
        <v>132</v>
      </c>
      <c r="C27" s="111"/>
      <c r="D27" s="21">
        <v>0.01</v>
      </c>
    </row>
    <row r="28" spans="1:4" s="85" customFormat="1" ht="16.5" customHeight="1">
      <c r="A28" s="18" t="s">
        <v>174</v>
      </c>
      <c r="B28" s="108" t="s">
        <v>80</v>
      </c>
      <c r="C28" s="109"/>
      <c r="D28" s="20">
        <f>SUM(D29:D34)</f>
        <v>5.06</v>
      </c>
    </row>
    <row r="29" spans="1:4" ht="23.25" customHeight="1">
      <c r="A29" s="22"/>
      <c r="B29" s="222" t="s">
        <v>138</v>
      </c>
      <c r="C29" s="223"/>
      <c r="D29" s="21">
        <v>0</v>
      </c>
    </row>
    <row r="30" spans="1:4" ht="23.25" customHeight="1">
      <c r="A30" s="22"/>
      <c r="B30" s="222" t="s">
        <v>139</v>
      </c>
      <c r="C30" s="223"/>
      <c r="D30" s="21">
        <v>0</v>
      </c>
    </row>
    <row r="31" spans="1:4" ht="22.5" customHeight="1">
      <c r="A31" s="22"/>
      <c r="B31" s="222" t="s">
        <v>140</v>
      </c>
      <c r="C31" s="223"/>
      <c r="D31" s="21">
        <v>0</v>
      </c>
    </row>
    <row r="32" spans="1:4" ht="15.75" customHeight="1">
      <c r="A32" s="22"/>
      <c r="B32" s="112" t="s">
        <v>141</v>
      </c>
      <c r="C32" s="113"/>
      <c r="D32" s="21">
        <v>5.06</v>
      </c>
    </row>
    <row r="33" spans="1:4" ht="15.75" customHeight="1">
      <c r="A33" s="22"/>
      <c r="B33" s="112" t="s">
        <v>175</v>
      </c>
      <c r="C33" s="113"/>
      <c r="D33" s="21">
        <v>0</v>
      </c>
    </row>
    <row r="34" spans="1:4" ht="15.75" customHeight="1">
      <c r="A34" s="22"/>
      <c r="B34" s="112" t="s">
        <v>142</v>
      </c>
      <c r="C34" s="113"/>
      <c r="D34" s="21">
        <v>0</v>
      </c>
    </row>
    <row r="35" ht="18" customHeight="1"/>
    <row r="36" spans="2:4" s="95" customFormat="1" ht="15.75">
      <c r="B36" s="49" t="s">
        <v>293</v>
      </c>
      <c r="C36" s="103"/>
      <c r="D36" s="102"/>
    </row>
    <row r="37" ht="18" customHeight="1"/>
    <row r="38" spans="1:4" s="114" customFormat="1" ht="15" customHeight="1">
      <c r="A38" s="225" t="s">
        <v>53</v>
      </c>
      <c r="B38" s="225"/>
      <c r="C38" s="224" t="s">
        <v>246</v>
      </c>
      <c r="D38" s="224"/>
    </row>
    <row r="39" spans="1:4" s="114" customFormat="1" ht="24">
      <c r="A39" s="225"/>
      <c r="B39" s="225"/>
      <c r="C39" s="13" t="s">
        <v>247</v>
      </c>
      <c r="D39" s="98" t="s">
        <v>248</v>
      </c>
    </row>
    <row r="40" spans="1:4" s="85" customFormat="1" ht="15.75" customHeight="1">
      <c r="A40" s="18" t="s">
        <v>110</v>
      </c>
      <c r="B40" s="116" t="s">
        <v>176</v>
      </c>
      <c r="C40" s="20">
        <v>305851.37</v>
      </c>
      <c r="D40" s="20">
        <v>0</v>
      </c>
    </row>
    <row r="41" spans="1:4" ht="15.75" customHeight="1">
      <c r="A41" s="22"/>
      <c r="B41" s="115" t="s">
        <v>143</v>
      </c>
      <c r="C41" s="21">
        <f>SUM(C42:C43)</f>
        <v>436459.47</v>
      </c>
      <c r="D41" s="21">
        <f>SUM(D42:D43)</f>
        <v>0</v>
      </c>
    </row>
    <row r="42" spans="1:4" ht="15.75" customHeight="1">
      <c r="A42" s="22"/>
      <c r="B42" s="115" t="s">
        <v>177</v>
      </c>
      <c r="C42" s="21">
        <v>436459.47</v>
      </c>
      <c r="D42" s="21">
        <v>0</v>
      </c>
    </row>
    <row r="43" spans="1:4" ht="15.75" customHeight="1">
      <c r="A43" s="22"/>
      <c r="B43" s="115" t="s">
        <v>178</v>
      </c>
      <c r="C43" s="21">
        <v>0</v>
      </c>
      <c r="D43" s="21">
        <v>0</v>
      </c>
    </row>
    <row r="44" spans="1:4" ht="15.75" customHeight="1">
      <c r="A44" s="22"/>
      <c r="B44" s="115" t="s">
        <v>144</v>
      </c>
      <c r="C44" s="21">
        <f>SUM(C45:C46)</f>
        <v>0</v>
      </c>
      <c r="D44" s="21">
        <f>SUM(D45:D46)</f>
        <v>0</v>
      </c>
    </row>
    <row r="45" spans="1:4" ht="15.75" customHeight="1">
      <c r="A45" s="22"/>
      <c r="B45" s="115" t="s">
        <v>282</v>
      </c>
      <c r="C45" s="21">
        <v>0</v>
      </c>
      <c r="D45" s="21">
        <v>0</v>
      </c>
    </row>
    <row r="46" spans="1:4" ht="15.75" customHeight="1">
      <c r="A46" s="22"/>
      <c r="B46" s="115" t="s">
        <v>178</v>
      </c>
      <c r="C46" s="21">
        <v>0</v>
      </c>
      <c r="D46" s="21">
        <v>0</v>
      </c>
    </row>
    <row r="47" spans="1:4" s="85" customFormat="1" ht="15.75" customHeight="1">
      <c r="A47" s="18" t="s">
        <v>111</v>
      </c>
      <c r="B47" s="116" t="s">
        <v>274</v>
      </c>
      <c r="C47" s="20">
        <f>C40+C41-C44</f>
        <v>742310.84</v>
      </c>
      <c r="D47" s="20">
        <f>D40+D41-D44</f>
        <v>0</v>
      </c>
    </row>
    <row r="48" ht="15" customHeight="1"/>
    <row r="49" ht="14.25" customHeight="1"/>
    <row r="50" spans="1:4" s="95" customFormat="1" ht="15.75">
      <c r="A50" s="101" t="s">
        <v>179</v>
      </c>
      <c r="C50" s="102"/>
      <c r="D50" s="102"/>
    </row>
    <row r="51" ht="15" customHeight="1"/>
    <row r="52" spans="1:4" s="125" customFormat="1" ht="21" customHeight="1">
      <c r="A52" s="121" t="s">
        <v>145</v>
      </c>
      <c r="B52" s="122"/>
      <c r="C52" s="123"/>
      <c r="D52" s="124">
        <v>533750.83</v>
      </c>
    </row>
    <row r="53" ht="15" customHeight="1"/>
    <row r="54" ht="12.75">
      <c r="A54" s="120"/>
    </row>
  </sheetData>
  <sheetProtection/>
  <mergeCells count="7">
    <mergeCell ref="B31:C31"/>
    <mergeCell ref="C38:D38"/>
    <mergeCell ref="A38:B39"/>
    <mergeCell ref="B25:C25"/>
    <mergeCell ref="B26:C26"/>
    <mergeCell ref="B29:C29"/>
    <mergeCell ref="B30:C3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&amp;RStrona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Przemysłówka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Przemysłówka</dc:creator>
  <cp:keywords/>
  <dc:description/>
  <cp:lastModifiedBy>KWPSP</cp:lastModifiedBy>
  <cp:lastPrinted>2011-04-01T06:25:11Z</cp:lastPrinted>
  <dcterms:created xsi:type="dcterms:W3CDTF">2007-01-30T09:41:13Z</dcterms:created>
  <dcterms:modified xsi:type="dcterms:W3CDTF">2011-04-01T06:25:44Z</dcterms:modified>
  <cp:category/>
  <cp:version/>
  <cp:contentType/>
  <cp:contentStatus/>
</cp:coreProperties>
</file>